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4년\1차추경\"/>
    </mc:Choice>
  </mc:AlternateContent>
  <xr:revisionPtr revIDLastSave="0" documentId="13_ncr:1_{B83207A9-5C96-4D72-96F5-E8C7A06F3D4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내역(세출)" sheetId="12" r:id="rId4"/>
    <sheet name="예산변경사유서" sheetId="10" r:id="rId5"/>
  </sheets>
  <definedNames>
    <definedName name="_xlnm.Print_Area" localSheetId="3">'예산내역(세출)'!$A$1:$T$26</definedName>
    <definedName name="_xlnm.Print_Area" localSheetId="4">예산변경사유서!$A$1:$E$21</definedName>
    <definedName name="_xlnm.Print_Area" localSheetId="1">'예산총괄 '!$A$1:$E$21</definedName>
    <definedName name="_xlnm.Print_Area" localSheetId="0">예산표지!$A$1:$A$13</definedName>
    <definedName name="_xlnm.Print_Titles" localSheetId="2">'예산내역(세입)'!$2:$4</definedName>
    <definedName name="_xlnm.Print_Titles" localSheetId="3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E16" i="10"/>
  <c r="E18" i="10"/>
  <c r="D5" i="9" l="1"/>
  <c r="E13" i="12"/>
  <c r="E5" i="10" l="1"/>
  <c r="E7" i="10"/>
  <c r="F16" i="9"/>
  <c r="E15" i="9"/>
  <c r="D15" i="9"/>
  <c r="D14" i="9" s="1"/>
  <c r="F15" i="9" l="1"/>
  <c r="E14" i="9"/>
  <c r="F14" i="9" l="1"/>
  <c r="D10" i="6"/>
  <c r="E10" i="6" s="1"/>
  <c r="E9" i="10" l="1"/>
  <c r="E20" i="6" l="1"/>
  <c r="E18" i="6"/>
  <c r="F22" i="12"/>
  <c r="F21" i="12" s="1"/>
  <c r="F23" i="12"/>
  <c r="D22" i="12"/>
  <c r="D21" i="12" s="1"/>
  <c r="E12" i="9"/>
  <c r="E11" i="9" s="1"/>
  <c r="D9" i="6" s="1"/>
  <c r="E22" i="12" l="1"/>
  <c r="D14" i="12"/>
  <c r="D13" i="12" s="1"/>
  <c r="E21" i="12" l="1"/>
  <c r="E14" i="12"/>
  <c r="E21" i="9"/>
  <c r="D12" i="9" l="1"/>
  <c r="D11" i="9" l="1"/>
  <c r="C9" i="6" s="1"/>
  <c r="F12" i="12"/>
  <c r="E11" i="12"/>
  <c r="E10" i="12" s="1"/>
  <c r="D11" i="12"/>
  <c r="D10" i="12" s="1"/>
  <c r="G10" i="12"/>
  <c r="F11" i="12" l="1"/>
  <c r="F10" i="12"/>
  <c r="F17" i="12" l="1"/>
  <c r="F9" i="12" l="1"/>
  <c r="E7" i="12"/>
  <c r="E6" i="12" s="1"/>
  <c r="D7" i="12"/>
  <c r="F15" i="12"/>
  <c r="F16" i="12"/>
  <c r="F26" i="12"/>
  <c r="G26" i="12" s="1"/>
  <c r="E25" i="12"/>
  <c r="E24" i="12" s="1"/>
  <c r="D25" i="12"/>
  <c r="D24" i="12" s="1"/>
  <c r="D5" i="12" s="1"/>
  <c r="F20" i="12"/>
  <c r="F18" i="12"/>
  <c r="F14" i="12"/>
  <c r="F13" i="12"/>
  <c r="D18" i="9"/>
  <c r="D17" i="9" s="1"/>
  <c r="D21" i="9"/>
  <c r="C11" i="6" l="1"/>
  <c r="D21" i="6"/>
  <c r="D16" i="6" s="1"/>
  <c r="D20" i="10" s="1"/>
  <c r="E5" i="12"/>
  <c r="F5" i="12" s="1"/>
  <c r="G5" i="12" s="1"/>
  <c r="C20" i="10"/>
  <c r="C21" i="6"/>
  <c r="F7" i="12"/>
  <c r="D6" i="12"/>
  <c r="F6" i="12" s="1"/>
  <c r="F25" i="12"/>
  <c r="G25" i="12" s="1"/>
  <c r="F24" i="12"/>
  <c r="G24" i="12" s="1"/>
  <c r="F19" i="12"/>
  <c r="C16" i="6" l="1"/>
  <c r="E16" i="6" s="1"/>
  <c r="E21" i="6"/>
  <c r="E20" i="10"/>
  <c r="F22" i="9" l="1"/>
  <c r="G22" i="9" s="1"/>
  <c r="D20" i="9"/>
  <c r="F19" i="9"/>
  <c r="G19" i="9" s="1"/>
  <c r="E18" i="9"/>
  <c r="D7" i="9"/>
  <c r="D6" i="9" s="1"/>
  <c r="C12" i="6" l="1"/>
  <c r="F18" i="9"/>
  <c r="G18" i="9" s="1"/>
  <c r="F13" i="9"/>
  <c r="E17" i="9"/>
  <c r="F17" i="9" l="1"/>
  <c r="G17" i="9" s="1"/>
  <c r="D11" i="6"/>
  <c r="F8" i="9"/>
  <c r="F21" i="9"/>
  <c r="G21" i="9" s="1"/>
  <c r="E20" i="9"/>
  <c r="E5" i="9" s="1"/>
  <c r="F5" i="9" s="1"/>
  <c r="G5" i="9" s="1"/>
  <c r="F12" i="9"/>
  <c r="F11" i="9"/>
  <c r="E7" i="9"/>
  <c r="E11" i="6" l="1"/>
  <c r="D11" i="10"/>
  <c r="E11" i="10" s="1"/>
  <c r="D12" i="6"/>
  <c r="D5" i="6" s="1"/>
  <c r="F20" i="9"/>
  <c r="G20" i="9" s="1"/>
  <c r="F7" i="9"/>
  <c r="E6" i="9"/>
  <c r="F6" i="9" s="1"/>
  <c r="E5" i="6" l="1"/>
  <c r="E12" i="6"/>
  <c r="V5" i="12" l="1"/>
  <c r="E17" i="6"/>
  <c r="E9" i="6"/>
  <c r="E8" i="6"/>
  <c r="E7" i="6"/>
  <c r="E6" i="6"/>
</calcChain>
</file>

<file path=xl/sharedStrings.xml><?xml version="1.0" encoding="utf-8"?>
<sst xmlns="http://schemas.openxmlformats.org/spreadsheetml/2006/main" count="139" uniqueCount="87">
  <si>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</si>
  <si>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</si>
  <si>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</si>
  <si>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</si>
  <si>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</si>
  <si>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</si>
  <si>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</si>
  <si>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</si>
  <si>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</si>
  <si>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</si>
  <si>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</si>
  <si>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</si>
  <si>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</si>
  <si>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</si>
  <si>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</si>
  <si>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</si>
  <si>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</si>
  <si>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</si>
  <si>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</si>
  <si>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</si>
  <si>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</si>
  <si>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</si>
  <si>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</si>
  <si>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</si>
  <si>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</si>
  <si>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</si>
  <si>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</si>
  <si>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</si>
  <si>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</si>
  <si>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</si>
  <si>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</si>
  <si>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</si>
  <si>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</si>
  <si>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</si>
  <si>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</si>
  <si>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</si>
  <si>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</si>
  <si>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</si>
  <si>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</si>
  <si>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</si>
  <si>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</si>
  <si>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</si>
  <si>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</si>
  <si>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</si>
  <si>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</si>
  <si>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</si>
  <si>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</si>
  <si>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</si>
  <si>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</si>
  <si>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</si>
  <si>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</si>
  <si>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</si>
  <si>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</si>
  <si>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</si>
  <si>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</si>
  <si>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</si>
  <si>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</si>
  <si>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</si>
  <si>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</si>
  <si>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</si>
  <si>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</si>
  <si>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</si>
  <si>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</si>
  <si>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</si>
  <si>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>잡지출</t>
  </si>
  <si>
    <t>잡지출</t>
    <phoneticPr fontId="3" type="noConversion"/>
  </si>
  <si>
    <t xml:space="preserve">2024년 무량수전노인전문요양원 </t>
    <phoneticPr fontId="3" type="noConversion"/>
  </si>
  <si>
    <t>자산취득 감소</t>
    <phoneticPr fontId="3" type="noConversion"/>
  </si>
  <si>
    <t>노후화된 물품 구입 감소</t>
    <phoneticPr fontId="3" type="noConversion"/>
  </si>
  <si>
    <t>전년도 이월금 감소</t>
    <phoneticPr fontId="3" type="noConversion"/>
  </si>
  <si>
    <t>시설환경개선준비금</t>
  </si>
  <si>
    <t>시설환경개선준비금</t>
    <phoneticPr fontId="3" type="noConversion"/>
  </si>
  <si>
    <t>시설환경개선준비금</t>
    <phoneticPr fontId="3" type="noConversion"/>
  </si>
  <si>
    <t>사업운영충당금 적립금 증가</t>
    <phoneticPr fontId="3" type="noConversion"/>
  </si>
  <si>
    <t>시설환경개선준비금 적립금 증가</t>
    <phoneticPr fontId="3" type="noConversion"/>
  </si>
  <si>
    <t>시설특별회계 1차추경예산 세입.세출 예산서</t>
    <phoneticPr fontId="3" type="noConversion"/>
  </si>
  <si>
    <t xml:space="preserve">2024.  9. </t>
    <phoneticPr fontId="3" type="noConversion"/>
  </si>
  <si>
    <t>2024년 최초예산
(A)</t>
    <phoneticPr fontId="3" type="noConversion"/>
  </si>
  <si>
    <t>2024년 1차추경
(B)</t>
    <phoneticPr fontId="3" type="noConversion"/>
  </si>
  <si>
    <t>2024년 1차추경(B)</t>
    <phoneticPr fontId="3" type="noConversion"/>
  </si>
  <si>
    <t>2024년 무량수전 시설특별회계 1차추경예산 변경 사유서</t>
    <phoneticPr fontId="3" type="noConversion"/>
  </si>
  <si>
    <t>*전년도 이월금
  - 사업운영충당금  80,687,185원
  - 환경개선준비금  282,012,015원</t>
    <phoneticPr fontId="3" type="noConversion"/>
  </si>
  <si>
    <t>예금이자 감소</t>
    <phoneticPr fontId="3" type="noConversion"/>
  </si>
  <si>
    <t>차기년도 이월금 감소</t>
    <phoneticPr fontId="3" type="noConversion"/>
  </si>
  <si>
    <t>2024년 무량수전 시설특별회계 1차 추경 세입.세출예산(안) 총괄내역서</t>
    <phoneticPr fontId="3" type="noConversion"/>
  </si>
  <si>
    <t>1) 2024년 시설특별회계 1차 추가경정 세입예산 내역</t>
    <phoneticPr fontId="3" type="noConversion"/>
  </si>
  <si>
    <t>2) 2024년 시설특별회계 1차 추가경정 세출예산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</si>
</sst>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2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17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quotePrefix="1" applyFont="1" applyBorder="1">
      <alignment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4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18" xfId="0" applyNumberFormat="1" applyFont="1" applyBorder="1">
      <alignment vertical="center"/>
    </xf>
    <xf numFmtId="0" fontId="6" fillId="0" borderId="10" xfId="0" quotePrefix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0" xfId="0" applyFont="1">
      <alignment vertical="center"/>
    </xf>
    <xf numFmtId="3" fontId="6" fillId="0" borderId="30" xfId="0" applyNumberFormat="1" applyFont="1" applyBorder="1">
      <alignment vertical="center"/>
    </xf>
    <xf numFmtId="0" fontId="6" fillId="0" borderId="30" xfId="0" applyFont="1" applyBorder="1">
      <alignment vertical="center"/>
    </xf>
    <xf numFmtId="3" fontId="6" fillId="0" borderId="31" xfId="0" applyNumberFormat="1" applyFont="1" applyBorder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5" xfId="0" quotePrefix="1" applyFont="1" applyBorder="1">
      <alignment vertical="center"/>
    </xf>
    <xf numFmtId="0" fontId="6" fillId="0" borderId="33" xfId="0" applyFont="1" applyBorder="1" applyAlignment="1">
      <alignment horizontal="lef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3" xfId="0" applyNumberFormat="1" applyFont="1" applyBorder="1">
      <alignment vertical="center"/>
    </xf>
    <xf numFmtId="0" fontId="6" fillId="0" borderId="35" xfId="0" applyFont="1" applyBorder="1">
      <alignment vertical="center"/>
    </xf>
    <xf numFmtId="3" fontId="6" fillId="0" borderId="35" xfId="0" applyNumberFormat="1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>
      <alignment vertical="center"/>
    </xf>
    <xf numFmtId="3" fontId="6" fillId="0" borderId="36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1" fontId="12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41" fontId="14" fillId="0" borderId="0" xfId="0" applyNumberFormat="1" applyFont="1">
      <alignment vertical="center"/>
    </xf>
    <xf numFmtId="41" fontId="15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7" fillId="0" borderId="0" xfId="0" applyFo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42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right" vertical="center"/>
    </xf>
    <xf numFmtId="3" fontId="7" fillId="0" borderId="40" xfId="0" applyNumberFormat="1" applyFont="1" applyBorder="1">
      <alignment vertical="center"/>
    </xf>
    <xf numFmtId="3" fontId="7" fillId="0" borderId="41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14" xfId="0" applyNumberFormat="1" applyFont="1" applyBorder="1" applyAlignment="1">
      <alignment horizontal="right" vertical="center"/>
    </xf>
    <xf numFmtId="10" fontId="6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 shrinkToFit="1"/>
    </xf>
    <xf numFmtId="3" fontId="6" fillId="0" borderId="35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4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3" fontId="6" fillId="0" borderId="60" xfId="0" applyNumberFormat="1" applyFont="1" applyBorder="1" applyAlignment="1">
      <alignment horizontal="center" vertical="center"/>
    </xf>
    <xf numFmtId="3" fontId="6" fillId="0" borderId="18" xfId="0" quotePrefix="1" applyNumberFormat="1" applyFont="1" applyBorder="1" applyAlignment="1">
      <alignment horizontal="right" vertical="center"/>
    </xf>
    <xf numFmtId="3" fontId="6" fillId="0" borderId="42" xfId="0" quotePrefix="1" applyNumberFormat="1" applyFont="1" applyBorder="1" applyAlignment="1">
      <alignment horizontal="right" vertical="center"/>
    </xf>
    <xf numFmtId="3" fontId="6" fillId="0" borderId="44" xfId="0" applyNumberFormat="1" applyFont="1" applyBorder="1">
      <alignment vertical="center"/>
    </xf>
    <xf numFmtId="3" fontId="19" fillId="0" borderId="61" xfId="0" applyNumberFormat="1" applyFont="1" applyBorder="1">
      <alignment vertical="center"/>
    </xf>
    <xf numFmtId="3" fontId="6" fillId="0" borderId="42" xfId="0" applyNumberFormat="1" applyFont="1" applyBorder="1">
      <alignment vertical="center"/>
    </xf>
    <xf numFmtId="0" fontId="19" fillId="0" borderId="10" xfId="0" applyFont="1" applyBorder="1">
      <alignment vertical="center"/>
    </xf>
    <xf numFmtId="0" fontId="19" fillId="0" borderId="5" xfId="0" applyFont="1" applyBorder="1">
      <alignment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0" fontId="7" fillId="0" borderId="28" xfId="0" applyNumberFormat="1" applyFont="1" applyBorder="1" applyAlignment="1">
      <alignment horizontal="right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3" fontId="6" fillId="0" borderId="61" xfId="0" quotePrefix="1" applyNumberFormat="1" applyFont="1" applyBorder="1" applyAlignment="1">
      <alignment horizontal="right" vertical="center"/>
    </xf>
    <xf numFmtId="3" fontId="6" fillId="0" borderId="48" xfId="0" applyNumberFormat="1" applyFont="1" applyBorder="1" applyAlignment="1">
      <alignment horizontal="center" vertical="center"/>
    </xf>
    <xf numFmtId="3" fontId="6" fillId="0" borderId="28" xfId="0" applyNumberFormat="1" applyFont="1" applyBorder="1">
      <alignment vertical="center"/>
    </xf>
    <xf numFmtId="3" fontId="6" fillId="0" borderId="31" xfId="0" quotePrefix="1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 wrapText="1"/>
    </xf>
    <xf numFmtId="3" fontId="6" fillId="0" borderId="6" xfId="0" quotePrefix="1" applyNumberFormat="1" applyFont="1" applyBorder="1" applyAlignment="1">
      <alignment horizontal="right" vertical="center"/>
    </xf>
    <xf numFmtId="3" fontId="6" fillId="0" borderId="11" xfId="0" quotePrefix="1" applyNumberFormat="1" applyFont="1" applyBorder="1" applyAlignment="1">
      <alignment horizontal="right" vertical="center"/>
    </xf>
    <xf numFmtId="3" fontId="6" fillId="0" borderId="62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0" fontId="6" fillId="0" borderId="17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F4" sqref="F4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57"/>
    </row>
    <row r="3" spans="1:1" ht="57.75" customHeight="1" x14ac:dyDescent="0.3">
      <c r="A3" s="142" t="s">
        <v>66</v>
      </c>
    </row>
    <row r="4" spans="1:1" ht="79.5" customHeight="1" x14ac:dyDescent="0.15">
      <c r="A4" s="141" t="s">
        <v>75</v>
      </c>
    </row>
    <row r="5" spans="1:1" ht="138" customHeight="1" x14ac:dyDescent="0.15">
      <c r="A5" s="57"/>
    </row>
    <row r="6" spans="1:1" x14ac:dyDescent="0.15">
      <c r="A6" s="57"/>
    </row>
    <row r="7" spans="1:1" ht="45.75" customHeight="1" x14ac:dyDescent="0.3">
      <c r="A7" s="58" t="s">
        <v>76</v>
      </c>
    </row>
    <row r="8" spans="1:1" ht="155.25" customHeight="1" x14ac:dyDescent="0.3">
      <c r="A8" s="59"/>
    </row>
    <row r="9" spans="1:1" ht="40.5" customHeight="1" x14ac:dyDescent="0.15">
      <c r="A9" s="60" t="s">
        <v>6</v>
      </c>
    </row>
    <row r="10" spans="1:1" ht="27" customHeight="1" x14ac:dyDescent="0.15">
      <c r="A10" s="61" t="s">
        <v>7</v>
      </c>
    </row>
    <row r="11" spans="1:1" ht="25.5" x14ac:dyDescent="0.15">
      <c r="A11" s="62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47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view="pageBreakPreview" zoomScaleNormal="100" zoomScaleSheetLayoutView="100" workbookViewId="0">
      <selection activeCell="H15" sqref="H15"/>
    </sheetView>
  </sheetViews>
  <sheetFormatPr defaultRowHeight="13.5" x14ac:dyDescent="0.15"/>
  <cols>
    <col min="1" max="5" width="15.77734375" style="49" customWidth="1"/>
    <col min="6" max="10" width="13.77734375" style="4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43" t="s">
        <v>84</v>
      </c>
      <c r="B1" s="143"/>
      <c r="C1" s="143"/>
      <c r="D1" s="143"/>
      <c r="E1" s="143"/>
      <c r="F1" s="48"/>
      <c r="G1" s="48"/>
      <c r="H1" s="48"/>
      <c r="I1" s="48"/>
      <c r="J1" s="48"/>
    </row>
    <row r="2" spans="1:10" ht="17.25" customHeight="1" x14ac:dyDescent="0.15">
      <c r="A2" s="48"/>
      <c r="B2" s="48"/>
      <c r="C2" s="48"/>
      <c r="D2" s="48"/>
      <c r="E2" s="77" t="s">
        <v>16</v>
      </c>
      <c r="F2" s="48"/>
      <c r="G2" s="48"/>
      <c r="H2" s="48"/>
      <c r="I2" s="48"/>
      <c r="J2" s="48"/>
    </row>
    <row r="3" spans="1:10" ht="21.95" customHeight="1" x14ac:dyDescent="0.15">
      <c r="A3" s="144" t="s">
        <v>8</v>
      </c>
      <c r="B3" s="145"/>
      <c r="C3" s="145"/>
      <c r="D3" s="145"/>
      <c r="E3" s="146"/>
    </row>
    <row r="4" spans="1:10" ht="28.5" customHeight="1" thickBot="1" x14ac:dyDescent="0.2">
      <c r="A4" s="63" t="s">
        <v>9</v>
      </c>
      <c r="B4" s="78" t="s">
        <v>10</v>
      </c>
      <c r="C4" s="95" t="s">
        <v>77</v>
      </c>
      <c r="D4" s="96" t="s">
        <v>78</v>
      </c>
      <c r="E4" s="64" t="s">
        <v>11</v>
      </c>
    </row>
    <row r="5" spans="1:10" s="50" customFormat="1" ht="21" customHeight="1" thickTop="1" x14ac:dyDescent="0.15">
      <c r="A5" s="147" t="s">
        <v>12</v>
      </c>
      <c r="B5" s="148"/>
      <c r="C5" s="65">
        <f>C6+C7+C8+C9+C10+C11+C12</f>
        <v>385405000</v>
      </c>
      <c r="D5" s="65">
        <f>D6+D7+D8+D9+D11+D12+D10</f>
        <v>381362000</v>
      </c>
      <c r="E5" s="66">
        <f>D5-C5</f>
        <v>-4043000</v>
      </c>
    </row>
    <row r="6" spans="1:10" ht="21" customHeight="1" x14ac:dyDescent="0.15">
      <c r="A6" s="149" t="s">
        <v>25</v>
      </c>
      <c r="B6" s="68" t="s">
        <v>26</v>
      </c>
      <c r="C6" s="69">
        <v>0</v>
      </c>
      <c r="D6" s="69">
        <v>0</v>
      </c>
      <c r="E6" s="70">
        <f>D6-C6</f>
        <v>0</v>
      </c>
    </row>
    <row r="7" spans="1:10" ht="21" customHeight="1" x14ac:dyDescent="0.15">
      <c r="A7" s="150"/>
      <c r="B7" s="68" t="s">
        <v>27</v>
      </c>
      <c r="C7" s="69">
        <v>0</v>
      </c>
      <c r="D7" s="69">
        <v>0</v>
      </c>
      <c r="E7" s="70">
        <f t="shared" ref="E7:E10" si="0">D7-C7</f>
        <v>0</v>
      </c>
    </row>
    <row r="8" spans="1:10" ht="21" customHeight="1" x14ac:dyDescent="0.15">
      <c r="A8" s="151"/>
      <c r="B8" s="68" t="s">
        <v>28</v>
      </c>
      <c r="C8" s="69">
        <v>0</v>
      </c>
      <c r="D8" s="69">
        <v>0</v>
      </c>
      <c r="E8" s="70">
        <f t="shared" si="0"/>
        <v>0</v>
      </c>
    </row>
    <row r="9" spans="1:10" ht="21" customHeight="1" x14ac:dyDescent="0.15">
      <c r="A9" s="67" t="s">
        <v>29</v>
      </c>
      <c r="B9" s="68" t="s">
        <v>29</v>
      </c>
      <c r="C9" s="69">
        <f>'예산내역(세입)'!D11</f>
        <v>3500000</v>
      </c>
      <c r="D9" s="69">
        <f>'예산내역(세입)'!E11</f>
        <v>5000000</v>
      </c>
      <c r="E9" s="70">
        <f t="shared" si="0"/>
        <v>1500000</v>
      </c>
    </row>
    <row r="10" spans="1:10" ht="21" customHeight="1" x14ac:dyDescent="0.15">
      <c r="A10" s="139" t="s">
        <v>72</v>
      </c>
      <c r="B10" s="140" t="s">
        <v>72</v>
      </c>
      <c r="C10" s="69">
        <v>3500000</v>
      </c>
      <c r="D10" s="69">
        <f>'예산내역(세입)'!E14</f>
        <v>5000000</v>
      </c>
      <c r="E10" s="70">
        <f t="shared" si="0"/>
        <v>1500000</v>
      </c>
    </row>
    <row r="11" spans="1:10" ht="21" customHeight="1" x14ac:dyDescent="0.15">
      <c r="A11" s="67" t="s">
        <v>30</v>
      </c>
      <c r="B11" s="68" t="s">
        <v>30</v>
      </c>
      <c r="C11" s="69">
        <f>'예산내역(세입)'!D17</f>
        <v>367754700</v>
      </c>
      <c r="D11" s="69">
        <f>'예산내역(세입)'!E17</f>
        <v>362699200</v>
      </c>
      <c r="E11" s="70">
        <f>D11-C11</f>
        <v>-5055500</v>
      </c>
    </row>
    <row r="12" spans="1:10" ht="21" customHeight="1" x14ac:dyDescent="0.15">
      <c r="A12" s="72" t="s">
        <v>31</v>
      </c>
      <c r="B12" s="73" t="s">
        <v>31</v>
      </c>
      <c r="C12" s="39">
        <f>'예산내역(세입)'!D20</f>
        <v>10650300</v>
      </c>
      <c r="D12" s="39">
        <f>'예산내역(세입)'!E20</f>
        <v>8662800</v>
      </c>
      <c r="E12" s="74">
        <f>D12-C12</f>
        <v>-1987500</v>
      </c>
    </row>
    <row r="13" spans="1:10" ht="21" customHeight="1" x14ac:dyDescent="0.15">
      <c r="A13" s="24"/>
      <c r="B13" s="24"/>
      <c r="C13" s="4"/>
      <c r="D13" s="5"/>
      <c r="E13" s="4"/>
    </row>
    <row r="14" spans="1:10" s="49" customFormat="1" ht="21" customHeight="1" x14ac:dyDescent="0.15">
      <c r="A14" s="144" t="s">
        <v>23</v>
      </c>
      <c r="B14" s="145"/>
      <c r="C14" s="145"/>
      <c r="D14" s="145"/>
      <c r="E14" s="146"/>
    </row>
    <row r="15" spans="1:10" s="49" customFormat="1" ht="30" customHeight="1" thickBot="1" x14ac:dyDescent="0.2">
      <c r="A15" s="63" t="s">
        <v>0</v>
      </c>
      <c r="B15" s="78" t="s">
        <v>1</v>
      </c>
      <c r="C15" s="95" t="s">
        <v>77</v>
      </c>
      <c r="D15" s="96" t="s">
        <v>78</v>
      </c>
      <c r="E15" s="64" t="s">
        <v>11</v>
      </c>
    </row>
    <row r="16" spans="1:10" s="49" customFormat="1" ht="21" customHeight="1" thickTop="1" x14ac:dyDescent="0.15">
      <c r="A16" s="147" t="s">
        <v>13</v>
      </c>
      <c r="B16" s="148"/>
      <c r="C16" s="75">
        <f>C17+C18+C20+C21</f>
        <v>385405000</v>
      </c>
      <c r="D16" s="75">
        <f>D17+D18+D20+D21</f>
        <v>381362000</v>
      </c>
      <c r="E16" s="76">
        <f>D16-C16</f>
        <v>-4043000</v>
      </c>
    </row>
    <row r="17" spans="1:5" s="49" customFormat="1" ht="21" customHeight="1" x14ac:dyDescent="0.15">
      <c r="A17" s="86" t="s">
        <v>32</v>
      </c>
      <c r="B17" s="71" t="s">
        <v>35</v>
      </c>
      <c r="C17" s="9">
        <v>0</v>
      </c>
      <c r="D17" s="9">
        <v>0</v>
      </c>
      <c r="E17" s="121">
        <f t="shared" ref="E17" si="1">D17-C17</f>
        <v>0</v>
      </c>
    </row>
    <row r="18" spans="1:5" s="49" customFormat="1" ht="21" customHeight="1" x14ac:dyDescent="0.15">
      <c r="A18" s="67" t="s">
        <v>33</v>
      </c>
      <c r="B18" s="68" t="s">
        <v>36</v>
      </c>
      <c r="C18" s="9">
        <v>0</v>
      </c>
      <c r="D18" s="9">
        <v>0</v>
      </c>
      <c r="E18" s="121">
        <f>D18-C18</f>
        <v>0</v>
      </c>
    </row>
    <row r="19" spans="1:5" s="49" customFormat="1" ht="21" customHeight="1" x14ac:dyDescent="0.15">
      <c r="A19" s="67" t="s">
        <v>55</v>
      </c>
      <c r="B19" s="68" t="s">
        <v>55</v>
      </c>
      <c r="C19" s="9">
        <v>0</v>
      </c>
      <c r="D19" s="9">
        <v>0</v>
      </c>
      <c r="E19" s="121">
        <v>0</v>
      </c>
    </row>
    <row r="20" spans="1:5" s="49" customFormat="1" ht="21" customHeight="1" x14ac:dyDescent="0.15">
      <c r="A20" s="67" t="s">
        <v>65</v>
      </c>
      <c r="B20" s="68" t="s">
        <v>65</v>
      </c>
      <c r="C20" s="9">
        <v>0</v>
      </c>
      <c r="D20" s="9"/>
      <c r="E20" s="121">
        <f>D20-C20</f>
        <v>0</v>
      </c>
    </row>
    <row r="21" spans="1:5" s="49" customFormat="1" ht="21" customHeight="1" x14ac:dyDescent="0.15">
      <c r="A21" s="72" t="s">
        <v>34</v>
      </c>
      <c r="B21" s="73" t="s">
        <v>37</v>
      </c>
      <c r="C21" s="39">
        <f>'예산내역(세출)'!D24</f>
        <v>385405000</v>
      </c>
      <c r="D21" s="39">
        <f>'예산내역(세출)'!E24</f>
        <v>381362000</v>
      </c>
      <c r="E21" s="119">
        <f>D21-C21</f>
        <v>-4043000</v>
      </c>
    </row>
    <row r="22" spans="1:5" s="49" customFormat="1" ht="21.95" customHeight="1" x14ac:dyDescent="0.15">
      <c r="A22" s="51"/>
      <c r="B22" s="51"/>
      <c r="C22" s="52"/>
      <c r="D22" s="52"/>
      <c r="E22" s="53"/>
    </row>
    <row r="23" spans="1:5" s="49" customFormat="1" ht="12" x14ac:dyDescent="0.15">
      <c r="B23" s="54"/>
      <c r="C23" s="54"/>
      <c r="D23" s="54"/>
    </row>
    <row r="24" spans="1:5" s="49" customFormat="1" ht="24.75" customHeight="1" x14ac:dyDescent="0.15">
      <c r="B24" s="55"/>
      <c r="C24" s="55"/>
      <c r="D24" s="56"/>
    </row>
  </sheetData>
  <mergeCells count="6">
    <mergeCell ref="A1:E1"/>
    <mergeCell ref="A3:E3"/>
    <mergeCell ref="A14:E14"/>
    <mergeCell ref="A5:B5"/>
    <mergeCell ref="A16:B16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Header xml:space="preserve">&amp;C
</oddHeader>
    <oddFooter>&amp;R무량수전노인전문요양원(2024.09.06)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view="pageBreakPreview" zoomScaleNormal="100" zoomScaleSheetLayoutView="100" workbookViewId="0">
      <pane ySplit="5" topLeftCell="A6" activePane="bottomLeft" state="frozen"/>
      <selection pane="bottomLeft" sqref="A1:T1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4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58" t="s">
        <v>85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0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72" t="s">
        <v>0</v>
      </c>
      <c r="B3" s="165" t="s">
        <v>1</v>
      </c>
      <c r="C3" s="174" t="s">
        <v>2</v>
      </c>
      <c r="D3" s="162" t="s">
        <v>77</v>
      </c>
      <c r="E3" s="162" t="s">
        <v>79</v>
      </c>
      <c r="F3" s="170" t="s">
        <v>15</v>
      </c>
      <c r="G3" s="171"/>
      <c r="H3" s="164" t="s">
        <v>3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s="2" customFormat="1" ht="20.100000000000001" customHeight="1" x14ac:dyDescent="0.15">
      <c r="A4" s="173"/>
      <c r="B4" s="168"/>
      <c r="C4" s="175"/>
      <c r="D4" s="163"/>
      <c r="E4" s="163"/>
      <c r="F4" s="80" t="s">
        <v>17</v>
      </c>
      <c r="G4" s="73" t="s">
        <v>18</v>
      </c>
      <c r="H4" s="167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</row>
    <row r="5" spans="1:20" s="2" customFormat="1" ht="20.100000000000001" customHeight="1" x14ac:dyDescent="0.15">
      <c r="A5" s="159" t="s">
        <v>14</v>
      </c>
      <c r="B5" s="160"/>
      <c r="C5" s="161"/>
      <c r="D5" s="124">
        <f>D6+D11+D14+D17+D20</f>
        <v>385405000</v>
      </c>
      <c r="E5" s="124">
        <f>E6+E11+E17+E20+E14</f>
        <v>381362000</v>
      </c>
      <c r="F5" s="125">
        <f>E5-D5</f>
        <v>-4043000</v>
      </c>
      <c r="G5" s="126">
        <f>F5/E5*100</f>
        <v>-1.0601475763185635</v>
      </c>
      <c r="H5" s="92"/>
      <c r="I5" s="30"/>
      <c r="J5" s="31"/>
      <c r="K5" s="31"/>
      <c r="L5" s="91"/>
      <c r="M5" s="31"/>
      <c r="N5" s="91"/>
      <c r="O5" s="91"/>
      <c r="P5" s="91"/>
      <c r="Q5" s="91"/>
      <c r="R5" s="91"/>
      <c r="S5" s="31"/>
      <c r="T5" s="32"/>
    </row>
    <row r="6" spans="1:20" s="2" customFormat="1" ht="20.100000000000001" customHeight="1" x14ac:dyDescent="0.15">
      <c r="A6" s="153" t="s">
        <v>25</v>
      </c>
      <c r="B6" s="152"/>
      <c r="C6" s="152"/>
      <c r="D6" s="8">
        <f>D7</f>
        <v>0</v>
      </c>
      <c r="E6" s="9">
        <f>E7</f>
        <v>0</v>
      </c>
      <c r="F6" s="33">
        <f>E6-D6</f>
        <v>0</v>
      </c>
      <c r="G6" s="81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52" t="s">
        <v>38</v>
      </c>
      <c r="C7" s="152"/>
      <c r="D7" s="8">
        <f>D8</f>
        <v>0</v>
      </c>
      <c r="E7" s="9">
        <f>E8</f>
        <v>0</v>
      </c>
      <c r="F7" s="33">
        <f>E7-D7</f>
        <v>0</v>
      </c>
      <c r="G7" s="81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28"/>
      <c r="B8" s="112"/>
      <c r="C8" s="90" t="s">
        <v>39</v>
      </c>
      <c r="D8" s="16">
        <v>0</v>
      </c>
      <c r="E8" s="17">
        <v>0</v>
      </c>
      <c r="F8" s="16">
        <f>E8-D8</f>
        <v>0</v>
      </c>
      <c r="G8" s="82">
        <v>0</v>
      </c>
      <c r="H8" s="101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5"/>
    </row>
    <row r="9" spans="1:20" s="2" customFormat="1" ht="20.100000000000001" customHeight="1" x14ac:dyDescent="0.15">
      <c r="A9" s="28"/>
      <c r="B9" s="113"/>
      <c r="C9" s="89" t="s">
        <v>40</v>
      </c>
      <c r="D9" s="8">
        <v>0</v>
      </c>
      <c r="E9" s="9">
        <v>0</v>
      </c>
      <c r="F9" s="8"/>
      <c r="G9" s="82">
        <v>0</v>
      </c>
      <c r="H9" s="99"/>
      <c r="I9" s="11"/>
      <c r="J9" s="12"/>
      <c r="K9" s="12"/>
      <c r="L9" s="13"/>
      <c r="M9" s="12"/>
      <c r="N9" s="13"/>
      <c r="O9" s="13"/>
      <c r="P9" s="13"/>
      <c r="Q9" s="13"/>
      <c r="R9" s="13"/>
      <c r="S9" s="26"/>
      <c r="T9" s="14"/>
    </row>
    <row r="10" spans="1:20" s="2" customFormat="1" ht="20.100000000000001" customHeight="1" x14ac:dyDescent="0.15">
      <c r="A10" s="28"/>
      <c r="B10" s="94"/>
      <c r="C10" s="88" t="s">
        <v>41</v>
      </c>
      <c r="D10" s="22">
        <v>0</v>
      </c>
      <c r="E10" s="23">
        <v>0</v>
      </c>
      <c r="F10" s="7"/>
      <c r="G10" s="82">
        <v>0</v>
      </c>
      <c r="H10" s="102"/>
      <c r="I10" s="103"/>
      <c r="J10" s="34"/>
      <c r="K10" s="34"/>
      <c r="L10" s="92"/>
      <c r="M10" s="34"/>
      <c r="N10" s="92"/>
      <c r="O10" s="92"/>
      <c r="P10" s="92"/>
      <c r="Q10" s="92"/>
      <c r="R10" s="92"/>
      <c r="S10" s="36"/>
      <c r="T10" s="35"/>
    </row>
    <row r="11" spans="1:20" s="2" customFormat="1" ht="20.100000000000001" customHeight="1" x14ac:dyDescent="0.15">
      <c r="A11" s="153" t="s">
        <v>42</v>
      </c>
      <c r="B11" s="152"/>
      <c r="C11" s="152"/>
      <c r="D11" s="8">
        <f>D12</f>
        <v>3500000</v>
      </c>
      <c r="E11" s="9">
        <f>E12</f>
        <v>5000000</v>
      </c>
      <c r="F11" s="79">
        <f t="shared" ref="F11" si="0">E11-D11</f>
        <v>1500000</v>
      </c>
      <c r="G11" s="84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26"/>
      <c r="T11" s="14"/>
    </row>
    <row r="12" spans="1:20" s="2" customFormat="1" ht="20.100000000000001" customHeight="1" x14ac:dyDescent="0.15">
      <c r="A12" s="15"/>
      <c r="B12" s="152" t="s">
        <v>42</v>
      </c>
      <c r="C12" s="152"/>
      <c r="D12" s="8">
        <f>D13</f>
        <v>3500000</v>
      </c>
      <c r="E12" s="9">
        <f>E13</f>
        <v>5000000</v>
      </c>
      <c r="F12" s="93">
        <f t="shared" ref="F12:F22" si="1">E12-D12</f>
        <v>1500000</v>
      </c>
      <c r="G12" s="84">
        <v>0</v>
      </c>
      <c r="H12" s="10"/>
      <c r="I12" s="11"/>
      <c r="J12" s="12"/>
      <c r="K12" s="12"/>
      <c r="L12" s="13"/>
      <c r="M12" s="12"/>
      <c r="N12" s="13"/>
      <c r="O12" s="13"/>
      <c r="P12" s="13"/>
      <c r="Q12" s="13"/>
      <c r="R12" s="13"/>
      <c r="S12" s="26"/>
      <c r="T12" s="14"/>
    </row>
    <row r="13" spans="1:20" s="2" customFormat="1" ht="20.100000000000001" customHeight="1" x14ac:dyDescent="0.15">
      <c r="A13" s="28"/>
      <c r="B13" s="111"/>
      <c r="C13" s="88" t="s">
        <v>42</v>
      </c>
      <c r="D13" s="22">
        <v>3500000</v>
      </c>
      <c r="E13" s="23">
        <v>5000000</v>
      </c>
      <c r="F13" s="4">
        <f t="shared" si="1"/>
        <v>1500000</v>
      </c>
      <c r="G13" s="84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0" s="2" customFormat="1" ht="20.100000000000001" customHeight="1" x14ac:dyDescent="0.15">
      <c r="A14" s="153" t="s">
        <v>71</v>
      </c>
      <c r="B14" s="152"/>
      <c r="C14" s="152"/>
      <c r="D14" s="8">
        <f>D15</f>
        <v>3500000</v>
      </c>
      <c r="E14" s="9">
        <f>E15</f>
        <v>5000000</v>
      </c>
      <c r="F14" s="79">
        <f t="shared" si="1"/>
        <v>1500000</v>
      </c>
      <c r="G14" s="84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0" s="2" customFormat="1" ht="20.100000000000001" customHeight="1" x14ac:dyDescent="0.15">
      <c r="A15" s="15"/>
      <c r="B15" s="152" t="s">
        <v>70</v>
      </c>
      <c r="C15" s="152"/>
      <c r="D15" s="8">
        <f>D16</f>
        <v>3500000</v>
      </c>
      <c r="E15" s="9">
        <f>E16</f>
        <v>5000000</v>
      </c>
      <c r="F15" s="93">
        <f t="shared" ref="F15:F16" si="2">E15-D15</f>
        <v>1500000</v>
      </c>
      <c r="G15" s="84">
        <v>0</v>
      </c>
      <c r="H15" s="10"/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26"/>
      <c r="T15" s="14"/>
    </row>
    <row r="16" spans="1:20" s="2" customFormat="1" ht="20.100000000000001" customHeight="1" x14ac:dyDescent="0.15">
      <c r="A16" s="28"/>
      <c r="B16" s="111"/>
      <c r="C16" s="88" t="s">
        <v>71</v>
      </c>
      <c r="D16" s="22">
        <v>3500000</v>
      </c>
      <c r="E16" s="23">
        <v>5000000</v>
      </c>
      <c r="F16" s="4">
        <f t="shared" si="2"/>
        <v>1500000</v>
      </c>
      <c r="G16" s="84">
        <v>0</v>
      </c>
      <c r="H16" s="1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6"/>
      <c r="T16" s="14"/>
    </row>
    <row r="17" spans="1:22" s="2" customFormat="1" ht="20.100000000000001" customHeight="1" x14ac:dyDescent="0.15">
      <c r="A17" s="153" t="s">
        <v>43</v>
      </c>
      <c r="B17" s="152"/>
      <c r="C17" s="152"/>
      <c r="D17" s="8">
        <f>D18</f>
        <v>367754700</v>
      </c>
      <c r="E17" s="9">
        <f>E18</f>
        <v>362699200</v>
      </c>
      <c r="F17" s="93">
        <f>E17-D17</f>
        <v>-5055500</v>
      </c>
      <c r="G17" s="84">
        <f t="shared" ref="G17:G22" si="3">F17/E17*100</f>
        <v>-1.3938547424422221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26"/>
      <c r="T17" s="14"/>
    </row>
    <row r="18" spans="1:22" s="2" customFormat="1" ht="20.100000000000001" customHeight="1" x14ac:dyDescent="0.15">
      <c r="A18" s="15"/>
      <c r="B18" s="152" t="s">
        <v>44</v>
      </c>
      <c r="C18" s="152"/>
      <c r="D18" s="8">
        <f>D19</f>
        <v>367754700</v>
      </c>
      <c r="E18" s="9">
        <f>E19</f>
        <v>362699200</v>
      </c>
      <c r="F18" s="93">
        <f t="shared" si="1"/>
        <v>-5055500</v>
      </c>
      <c r="G18" s="84">
        <f t="shared" si="3"/>
        <v>-1.3938547424422221</v>
      </c>
      <c r="H18" s="156" t="s">
        <v>81</v>
      </c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12"/>
      <c r="T18" s="14"/>
    </row>
    <row r="19" spans="1:22" s="2" customFormat="1" ht="19.5" customHeight="1" x14ac:dyDescent="0.15">
      <c r="A19" s="28"/>
      <c r="B19" s="111"/>
      <c r="C19" s="88" t="s">
        <v>46</v>
      </c>
      <c r="D19" s="22">
        <v>367754700</v>
      </c>
      <c r="E19" s="23">
        <v>362699200</v>
      </c>
      <c r="F19" s="4">
        <f t="shared" si="1"/>
        <v>-5055500</v>
      </c>
      <c r="G19" s="84">
        <f t="shared" si="3"/>
        <v>-1.3938547424422221</v>
      </c>
      <c r="H19" s="157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26"/>
      <c r="T19" s="14"/>
      <c r="V19" s="5"/>
    </row>
    <row r="20" spans="1:22" ht="19.5" customHeight="1" x14ac:dyDescent="0.15">
      <c r="A20" s="153" t="s">
        <v>45</v>
      </c>
      <c r="B20" s="152"/>
      <c r="C20" s="152"/>
      <c r="D20" s="8">
        <f>D21</f>
        <v>10650300</v>
      </c>
      <c r="E20" s="9">
        <f>E21</f>
        <v>8662800</v>
      </c>
      <c r="F20" s="93">
        <f t="shared" si="1"/>
        <v>-1987500</v>
      </c>
      <c r="G20" s="84">
        <f t="shared" si="3"/>
        <v>-22.942928383432609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12"/>
      <c r="T20" s="14"/>
    </row>
    <row r="21" spans="1:22" ht="19.5" customHeight="1" x14ac:dyDescent="0.15">
      <c r="A21" s="15"/>
      <c r="B21" s="152" t="s">
        <v>45</v>
      </c>
      <c r="C21" s="152"/>
      <c r="D21" s="8">
        <f>D22</f>
        <v>10650300</v>
      </c>
      <c r="E21" s="9">
        <f>E22</f>
        <v>8662800</v>
      </c>
      <c r="F21" s="93">
        <f t="shared" si="1"/>
        <v>-1987500</v>
      </c>
      <c r="G21" s="84">
        <f t="shared" si="3"/>
        <v>-22.942928383432609</v>
      </c>
      <c r="H21" s="27"/>
      <c r="I21" s="18"/>
      <c r="J21" s="19"/>
      <c r="K21" s="19"/>
      <c r="L21" s="154"/>
      <c r="M21" s="154"/>
      <c r="N21" s="20"/>
      <c r="O21" s="20"/>
      <c r="P21" s="20"/>
      <c r="Q21" s="20"/>
      <c r="R21" s="20"/>
      <c r="S21" s="19"/>
      <c r="T21" s="25"/>
    </row>
    <row r="22" spans="1:22" ht="19.5" customHeight="1" x14ac:dyDescent="0.15">
      <c r="A22" s="109"/>
      <c r="B22" s="110"/>
      <c r="C22" s="37" t="s">
        <v>47</v>
      </c>
      <c r="D22" s="38">
        <v>10650300</v>
      </c>
      <c r="E22" s="39">
        <v>8662800</v>
      </c>
      <c r="F22" s="97">
        <f t="shared" si="1"/>
        <v>-1987500</v>
      </c>
      <c r="G22" s="84">
        <f t="shared" si="3"/>
        <v>-22.942928383432609</v>
      </c>
      <c r="H22" s="100" t="s">
        <v>48</v>
      </c>
      <c r="I22" s="41"/>
      <c r="J22" s="40"/>
      <c r="K22" s="40"/>
      <c r="L22" s="155"/>
      <c r="M22" s="155"/>
      <c r="N22" s="42"/>
      <c r="O22" s="42"/>
      <c r="P22" s="42"/>
      <c r="Q22" s="42"/>
      <c r="R22" s="42"/>
      <c r="S22" s="43"/>
      <c r="T22" s="44"/>
    </row>
  </sheetData>
  <mergeCells count="22">
    <mergeCell ref="B12:C12"/>
    <mergeCell ref="A17:C17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  <mergeCell ref="A14:C14"/>
    <mergeCell ref="B15:C15"/>
    <mergeCell ref="B18:C18"/>
    <mergeCell ref="A20:C20"/>
    <mergeCell ref="B21:C21"/>
    <mergeCell ref="L21:M21"/>
    <mergeCell ref="L22:M22"/>
    <mergeCell ref="H18:H19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&amp;R무량수전노인전문요양원(2023.12.04)</oddFooter>
  </headerFooter>
  <ignoredErrors>
    <ignoredError sqref="F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6"/>
  <sheetViews>
    <sheetView view="pageBreakPreview" zoomScaleNormal="100" zoomScaleSheetLayoutView="100" workbookViewId="0">
      <pane ySplit="5" topLeftCell="A6" activePane="bottomLeft" state="frozen"/>
      <selection pane="bottomLeft" sqref="A1:T1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3.44140625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58" t="s">
        <v>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2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72" t="s">
        <v>0</v>
      </c>
      <c r="B3" s="165" t="s">
        <v>1</v>
      </c>
      <c r="C3" s="174" t="s">
        <v>2</v>
      </c>
      <c r="D3" s="162" t="s">
        <v>77</v>
      </c>
      <c r="E3" s="162" t="s">
        <v>79</v>
      </c>
      <c r="F3" s="170" t="s">
        <v>15</v>
      </c>
      <c r="G3" s="171"/>
      <c r="H3" s="164" t="s">
        <v>3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2" s="2" customFormat="1" ht="20.100000000000001" customHeight="1" x14ac:dyDescent="0.15">
      <c r="A4" s="173"/>
      <c r="B4" s="168"/>
      <c r="C4" s="175"/>
      <c r="D4" s="163"/>
      <c r="E4" s="163"/>
      <c r="F4" s="80" t="s">
        <v>17</v>
      </c>
      <c r="G4" s="73" t="s">
        <v>18</v>
      </c>
      <c r="H4" s="167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</row>
    <row r="5" spans="1:22" s="2" customFormat="1" ht="20.100000000000001" customHeight="1" x14ac:dyDescent="0.15">
      <c r="A5" s="159" t="s">
        <v>14</v>
      </c>
      <c r="B5" s="160"/>
      <c r="C5" s="161"/>
      <c r="D5" s="124">
        <f>D6+D13+D18+D24+D21</f>
        <v>385405000</v>
      </c>
      <c r="E5" s="124">
        <f>E6+E13+E18+E21+E24</f>
        <v>381362000</v>
      </c>
      <c r="F5" s="125">
        <f>E5-D5</f>
        <v>-4043000</v>
      </c>
      <c r="G5" s="126">
        <f>F5/E5*100</f>
        <v>-1.0601475763185635</v>
      </c>
      <c r="H5" s="92"/>
      <c r="I5" s="30"/>
      <c r="J5" s="31"/>
      <c r="K5" s="31"/>
      <c r="L5" s="91"/>
      <c r="M5" s="31"/>
      <c r="N5" s="91"/>
      <c r="O5" s="91"/>
      <c r="P5" s="91"/>
      <c r="Q5" s="91"/>
      <c r="R5" s="91"/>
      <c r="S5" s="31"/>
      <c r="T5" s="32"/>
      <c r="V5" s="5">
        <f>'예산내역(세입)'!E5-'예산내역(세출)'!E5</f>
        <v>0</v>
      </c>
    </row>
    <row r="6" spans="1:22" s="2" customFormat="1" ht="20.100000000000001" customHeight="1" x14ac:dyDescent="0.15">
      <c r="A6" s="153" t="s">
        <v>49</v>
      </c>
      <c r="B6" s="152"/>
      <c r="C6" s="152"/>
      <c r="D6" s="8">
        <f>D7</f>
        <v>0</v>
      </c>
      <c r="E6" s="9">
        <f>E7</f>
        <v>0</v>
      </c>
      <c r="F6" s="33">
        <f>E6-D6</f>
        <v>0</v>
      </c>
      <c r="G6" s="81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76" t="s">
        <v>50</v>
      </c>
      <c r="C7" s="152"/>
      <c r="D7" s="8">
        <f>D9</f>
        <v>0</v>
      </c>
      <c r="E7" s="9">
        <f>E9</f>
        <v>0</v>
      </c>
      <c r="F7" s="33">
        <f>E7-D7</f>
        <v>0</v>
      </c>
      <c r="G7" s="81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28"/>
      <c r="B8" s="112"/>
      <c r="C8" s="88" t="s">
        <v>62</v>
      </c>
      <c r="D8" s="22">
        <v>0</v>
      </c>
      <c r="E8" s="23">
        <v>0</v>
      </c>
      <c r="F8" s="4">
        <v>0</v>
      </c>
      <c r="G8" s="81">
        <v>0</v>
      </c>
      <c r="H8" s="98"/>
      <c r="I8" s="103"/>
      <c r="J8" s="34"/>
      <c r="K8" s="34"/>
      <c r="L8" s="92"/>
      <c r="M8" s="34"/>
      <c r="N8" s="92"/>
      <c r="O8" s="92"/>
      <c r="P8" s="92"/>
      <c r="Q8" s="92"/>
      <c r="R8" s="92"/>
      <c r="S8" s="34"/>
      <c r="T8" s="35"/>
    </row>
    <row r="9" spans="1:22" s="2" customFormat="1" ht="20.100000000000001" customHeight="1" x14ac:dyDescent="0.15">
      <c r="A9" s="28"/>
      <c r="B9" s="94"/>
      <c r="C9" s="90" t="s">
        <v>63</v>
      </c>
      <c r="D9" s="16">
        <v>0</v>
      </c>
      <c r="E9" s="17">
        <v>0</v>
      </c>
      <c r="F9" s="93">
        <f>E9-D9</f>
        <v>0</v>
      </c>
      <c r="G9" s="82">
        <v>0</v>
      </c>
      <c r="H9" s="102"/>
      <c r="I9" s="103"/>
      <c r="J9" s="34"/>
      <c r="K9" s="34"/>
      <c r="L9" s="92"/>
      <c r="M9" s="34"/>
      <c r="N9" s="92"/>
      <c r="O9" s="92"/>
      <c r="P9" s="92"/>
      <c r="Q9" s="92"/>
      <c r="R9" s="92"/>
      <c r="S9" s="36"/>
      <c r="T9" s="35"/>
    </row>
    <row r="10" spans="1:22" s="2" customFormat="1" ht="20.100000000000001" customHeight="1" x14ac:dyDescent="0.15">
      <c r="A10" s="153" t="s">
        <v>49</v>
      </c>
      <c r="B10" s="152"/>
      <c r="C10" s="152"/>
      <c r="D10" s="8">
        <f>D11</f>
        <v>0</v>
      </c>
      <c r="E10" s="9">
        <f>E11</f>
        <v>0</v>
      </c>
      <c r="F10" s="33">
        <f>E10-D10</f>
        <v>0</v>
      </c>
      <c r="G10" s="81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76" t="s">
        <v>60</v>
      </c>
      <c r="C11" s="152"/>
      <c r="D11" s="8">
        <f>D12</f>
        <v>0</v>
      </c>
      <c r="E11" s="9">
        <f>E12</f>
        <v>0</v>
      </c>
      <c r="F11" s="33">
        <f>E11-D11</f>
        <v>0</v>
      </c>
      <c r="G11" s="81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28"/>
      <c r="B12" s="87"/>
      <c r="C12" s="88" t="s">
        <v>61</v>
      </c>
      <c r="D12" s="22">
        <v>0</v>
      </c>
      <c r="E12" s="23">
        <v>0</v>
      </c>
      <c r="F12" s="33">
        <f>E12-D12</f>
        <v>0</v>
      </c>
      <c r="G12" s="83">
        <v>0</v>
      </c>
      <c r="H12" s="102"/>
      <c r="I12" s="103"/>
      <c r="J12" s="34"/>
      <c r="K12" s="34"/>
      <c r="L12" s="92"/>
      <c r="M12" s="34"/>
      <c r="N12" s="92"/>
      <c r="O12" s="92"/>
      <c r="P12" s="92"/>
      <c r="Q12" s="92"/>
      <c r="R12" s="92"/>
      <c r="S12" s="36"/>
      <c r="T12" s="35"/>
    </row>
    <row r="13" spans="1:22" s="2" customFormat="1" ht="20.100000000000001" customHeight="1" x14ac:dyDescent="0.15">
      <c r="A13" s="153" t="s">
        <v>51</v>
      </c>
      <c r="B13" s="152"/>
      <c r="C13" s="152"/>
      <c r="D13" s="8">
        <f>D14</f>
        <v>0</v>
      </c>
      <c r="E13" s="9">
        <f>E14</f>
        <v>0</v>
      </c>
      <c r="F13" s="79">
        <f t="shared" ref="F13:F26" si="0">E13-D13</f>
        <v>0</v>
      </c>
      <c r="G13" s="83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2" s="2" customFormat="1" ht="20.100000000000001" customHeight="1" x14ac:dyDescent="0.15">
      <c r="A14" s="15"/>
      <c r="B14" s="152" t="s">
        <v>52</v>
      </c>
      <c r="C14" s="152"/>
      <c r="D14" s="8">
        <f>D15+D16+D17</f>
        <v>0</v>
      </c>
      <c r="E14" s="9">
        <f>E15+E16+E17</f>
        <v>0</v>
      </c>
      <c r="F14" s="93">
        <f t="shared" si="0"/>
        <v>0</v>
      </c>
      <c r="G14" s="83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2" s="2" customFormat="1" ht="20.100000000000001" customHeight="1" x14ac:dyDescent="0.15">
      <c r="A15" s="28"/>
      <c r="B15" s="104"/>
      <c r="C15" s="88" t="s">
        <v>52</v>
      </c>
      <c r="D15" s="22">
        <v>0</v>
      </c>
      <c r="E15" s="23">
        <v>0</v>
      </c>
      <c r="F15" s="4">
        <f t="shared" si="0"/>
        <v>0</v>
      </c>
      <c r="G15" s="82">
        <v>0</v>
      </c>
      <c r="H15" s="27"/>
      <c r="I15" s="18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5"/>
    </row>
    <row r="16" spans="1:22" s="2" customFormat="1" ht="20.100000000000001" customHeight="1" x14ac:dyDescent="0.15">
      <c r="A16" s="28"/>
      <c r="B16" s="105"/>
      <c r="C16" s="89" t="s">
        <v>53</v>
      </c>
      <c r="D16" s="8"/>
      <c r="E16" s="9">
        <v>0</v>
      </c>
      <c r="F16" s="93">
        <f t="shared" ref="F16" si="1">E16-D16</f>
        <v>0</v>
      </c>
      <c r="G16" s="82">
        <v>0</v>
      </c>
      <c r="H16" s="1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122"/>
      <c r="T16" s="14"/>
    </row>
    <row r="17" spans="1:22" s="2" customFormat="1" ht="20.100000000000001" customHeight="1" x14ac:dyDescent="0.15">
      <c r="A17" s="28"/>
      <c r="B17" s="106"/>
      <c r="C17" s="88" t="s">
        <v>54</v>
      </c>
      <c r="D17" s="22">
        <v>0</v>
      </c>
      <c r="E17" s="23">
        <v>0</v>
      </c>
      <c r="F17" s="4">
        <f>E17-D17</f>
        <v>0</v>
      </c>
      <c r="G17" s="81">
        <v>0</v>
      </c>
      <c r="H17" s="98"/>
      <c r="I17" s="5"/>
      <c r="L17" s="6"/>
      <c r="N17" s="92"/>
      <c r="O17" s="92"/>
      <c r="P17" s="92"/>
      <c r="Q17" s="92"/>
      <c r="R17" s="92"/>
      <c r="S17" s="123"/>
      <c r="T17" s="120"/>
    </row>
    <row r="18" spans="1:22" s="2" customFormat="1" ht="20.100000000000001" customHeight="1" x14ac:dyDescent="0.15">
      <c r="A18" s="153" t="s">
        <v>55</v>
      </c>
      <c r="B18" s="152"/>
      <c r="C18" s="152"/>
      <c r="D18" s="8">
        <v>0</v>
      </c>
      <c r="E18" s="9">
        <v>0</v>
      </c>
      <c r="F18" s="93">
        <f t="shared" si="0"/>
        <v>0</v>
      </c>
      <c r="G18" s="84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6"/>
      <c r="T18" s="14"/>
    </row>
    <row r="19" spans="1:22" s="2" customFormat="1" ht="20.100000000000001" customHeight="1" x14ac:dyDescent="0.15">
      <c r="A19" s="15"/>
      <c r="B19" s="152" t="s">
        <v>55</v>
      </c>
      <c r="C19" s="152"/>
      <c r="D19" s="8">
        <v>0</v>
      </c>
      <c r="E19" s="9">
        <v>0</v>
      </c>
      <c r="F19" s="93">
        <f t="shared" si="0"/>
        <v>0</v>
      </c>
      <c r="G19" s="84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28"/>
      <c r="B20" s="105"/>
      <c r="C20" s="88" t="s">
        <v>56</v>
      </c>
      <c r="D20" s="22">
        <v>0</v>
      </c>
      <c r="E20" s="23">
        <v>0</v>
      </c>
      <c r="F20" s="4">
        <f t="shared" si="0"/>
        <v>0</v>
      </c>
      <c r="G20" s="84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6"/>
      <c r="T20" s="14"/>
    </row>
    <row r="21" spans="1:22" s="2" customFormat="1" ht="20.100000000000001" customHeight="1" x14ac:dyDescent="0.15">
      <c r="A21" s="177" t="s">
        <v>65</v>
      </c>
      <c r="B21" s="178"/>
      <c r="C21" s="179"/>
      <c r="D21" s="8">
        <f t="shared" ref="D21:F22" si="2">D22</f>
        <v>0</v>
      </c>
      <c r="E21" s="9">
        <f t="shared" si="2"/>
        <v>0</v>
      </c>
      <c r="F21" s="129">
        <f t="shared" si="2"/>
        <v>0</v>
      </c>
      <c r="G21" s="84">
        <v>0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26"/>
      <c r="T21" s="14"/>
    </row>
    <row r="22" spans="1:22" s="2" customFormat="1" ht="20.100000000000001" customHeight="1" x14ac:dyDescent="0.15">
      <c r="A22" s="107"/>
      <c r="B22" s="152" t="s">
        <v>64</v>
      </c>
      <c r="C22" s="152"/>
      <c r="D22" s="8">
        <f t="shared" si="2"/>
        <v>0</v>
      </c>
      <c r="E22" s="9">
        <f t="shared" si="2"/>
        <v>0</v>
      </c>
      <c r="F22" s="8">
        <f t="shared" si="2"/>
        <v>0</v>
      </c>
      <c r="G22" s="84">
        <v>0</v>
      </c>
      <c r="H22" s="10"/>
      <c r="I22" s="11"/>
      <c r="J22" s="12"/>
      <c r="K22" s="12"/>
      <c r="L22" s="13"/>
      <c r="M22" s="12"/>
      <c r="N22" s="13"/>
      <c r="O22" s="13"/>
      <c r="P22" s="13"/>
      <c r="Q22" s="13"/>
      <c r="R22" s="13"/>
      <c r="S22" s="26"/>
      <c r="T22" s="14"/>
    </row>
    <row r="23" spans="1:22" s="2" customFormat="1" ht="20.100000000000001" customHeight="1" x14ac:dyDescent="0.15">
      <c r="A23" s="107"/>
      <c r="C23" s="130" t="s">
        <v>65</v>
      </c>
      <c r="D23" s="8">
        <v>0</v>
      </c>
      <c r="E23" s="9">
        <v>0</v>
      </c>
      <c r="F23" s="4">
        <f t="shared" si="0"/>
        <v>0</v>
      </c>
      <c r="G23" s="84">
        <v>0</v>
      </c>
      <c r="H23" s="10"/>
      <c r="I23" s="11"/>
      <c r="J23" s="12"/>
      <c r="K23" s="12"/>
      <c r="L23" s="13"/>
      <c r="M23" s="12"/>
      <c r="N23" s="13"/>
      <c r="O23" s="13"/>
      <c r="P23" s="13"/>
      <c r="Q23" s="13"/>
      <c r="R23" s="13"/>
      <c r="S23" s="26"/>
      <c r="T23" s="14"/>
    </row>
    <row r="24" spans="1:22" s="2" customFormat="1" ht="20.100000000000001" customHeight="1" x14ac:dyDescent="0.15">
      <c r="A24" s="153" t="s">
        <v>43</v>
      </c>
      <c r="B24" s="152"/>
      <c r="C24" s="152"/>
      <c r="D24" s="7">
        <f>D25</f>
        <v>385405000</v>
      </c>
      <c r="E24" s="131">
        <f>E25</f>
        <v>381362000</v>
      </c>
      <c r="F24" s="93">
        <f t="shared" si="0"/>
        <v>-4043000</v>
      </c>
      <c r="G24" s="84">
        <f>F24/E24*100</f>
        <v>-1.0601475763185635</v>
      </c>
      <c r="H24" s="10"/>
      <c r="I24" s="11"/>
      <c r="J24" s="12"/>
      <c r="K24" s="12"/>
      <c r="L24" s="13"/>
      <c r="M24" s="12"/>
      <c r="N24" s="13"/>
      <c r="O24" s="13"/>
      <c r="P24" s="13"/>
      <c r="Q24" s="13"/>
      <c r="R24" s="13"/>
      <c r="S24" s="12"/>
      <c r="T24" s="14"/>
    </row>
    <row r="25" spans="1:22" s="2" customFormat="1" ht="20.100000000000001" customHeight="1" x14ac:dyDescent="0.15">
      <c r="A25" s="15"/>
      <c r="B25" s="152" t="s">
        <v>43</v>
      </c>
      <c r="C25" s="152"/>
      <c r="D25" s="8">
        <f>D26</f>
        <v>385405000</v>
      </c>
      <c r="E25" s="9">
        <f>E26</f>
        <v>381362000</v>
      </c>
      <c r="F25" s="93">
        <f t="shared" si="0"/>
        <v>-4043000</v>
      </c>
      <c r="G25" s="84">
        <f t="shared" ref="G25:G26" si="3">F25/E25*100</f>
        <v>-1.0601475763185635</v>
      </c>
      <c r="H25" s="27"/>
      <c r="I25" s="18"/>
      <c r="J25" s="19"/>
      <c r="K25" s="19"/>
      <c r="L25" s="154"/>
      <c r="M25" s="154"/>
      <c r="N25" s="20"/>
      <c r="O25" s="20"/>
      <c r="P25" s="20"/>
      <c r="Q25" s="20"/>
      <c r="R25" s="20"/>
      <c r="S25" s="19"/>
      <c r="T25" s="25"/>
    </row>
    <row r="26" spans="1:22" s="2" customFormat="1" ht="19.5" customHeight="1" x14ac:dyDescent="0.15">
      <c r="A26" s="109"/>
      <c r="B26" s="108"/>
      <c r="C26" s="37" t="s">
        <v>57</v>
      </c>
      <c r="D26" s="38">
        <v>385405000</v>
      </c>
      <c r="E26" s="39">
        <v>381362000</v>
      </c>
      <c r="F26" s="97">
        <f t="shared" si="0"/>
        <v>-4043000</v>
      </c>
      <c r="G26" s="84">
        <f t="shared" si="3"/>
        <v>-1.0601475763185635</v>
      </c>
      <c r="H26" s="100" t="s">
        <v>59</v>
      </c>
      <c r="I26" s="41"/>
      <c r="J26" s="40"/>
      <c r="K26" s="40"/>
      <c r="L26" s="155"/>
      <c r="M26" s="155"/>
      <c r="N26" s="42"/>
      <c r="O26" s="42"/>
      <c r="P26" s="42"/>
      <c r="Q26" s="42"/>
      <c r="R26" s="42"/>
      <c r="S26" s="43"/>
      <c r="T26" s="44"/>
      <c r="V26" s="5"/>
    </row>
  </sheetData>
  <mergeCells count="23">
    <mergeCell ref="B19:C19"/>
    <mergeCell ref="A24:C24"/>
    <mergeCell ref="B25:C25"/>
    <mergeCell ref="L25:M25"/>
    <mergeCell ref="L26:M26"/>
    <mergeCell ref="A21:C21"/>
    <mergeCell ref="B22:C22"/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&amp;R무량수전노인전문요양원(2023.12.04)</oddFooter>
  </headerFooter>
  <ignoredErrors>
    <ignoredError sqref="F6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1"/>
  <sheetViews>
    <sheetView tabSelected="1" view="pageBreakPreview" zoomScaleNormal="100" zoomScaleSheetLayoutView="100" workbookViewId="0">
      <selection activeCell="H9" sqref="H9"/>
    </sheetView>
  </sheetViews>
  <sheetFormatPr defaultColWidth="8.88671875" defaultRowHeight="13.5" x14ac:dyDescent="0.15"/>
  <cols>
    <col min="1" max="1" width="15.5546875" style="46" customWidth="1"/>
    <col min="2" max="2" width="15.6640625" style="46" customWidth="1"/>
    <col min="3" max="5" width="18.77734375" style="46" customWidth="1"/>
    <col min="6" max="16384" width="8.88671875" style="1"/>
  </cols>
  <sheetData>
    <row r="1" spans="1:21" ht="37.5" customHeight="1" x14ac:dyDescent="0.15">
      <c r="A1" s="143" t="s">
        <v>80</v>
      </c>
      <c r="B1" s="143"/>
      <c r="C1" s="143"/>
      <c r="D1" s="143"/>
      <c r="E1" s="143"/>
    </row>
    <row r="2" spans="1:21" s="2" customFormat="1" ht="20.25" customHeight="1" x14ac:dyDescent="0.15">
      <c r="A2" s="29" t="s">
        <v>4</v>
      </c>
      <c r="B2" s="29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85" t="s">
        <v>20</v>
      </c>
      <c r="B3" s="85"/>
      <c r="C3" s="24"/>
      <c r="D3" s="24"/>
      <c r="E3" s="4" t="s">
        <v>21</v>
      </c>
    </row>
    <row r="4" spans="1:21" s="2" customFormat="1" ht="29.25" customHeight="1" x14ac:dyDescent="0.15">
      <c r="A4" s="172" t="s">
        <v>19</v>
      </c>
      <c r="B4" s="174"/>
      <c r="C4" s="127" t="s">
        <v>77</v>
      </c>
      <c r="D4" s="127" t="s">
        <v>78</v>
      </c>
      <c r="E4" s="133" t="s">
        <v>15</v>
      </c>
    </row>
    <row r="5" spans="1:21" s="2" customFormat="1" ht="29.25" customHeight="1" x14ac:dyDescent="0.15">
      <c r="A5" s="201" t="s">
        <v>29</v>
      </c>
      <c r="B5" s="202"/>
      <c r="C5" s="134">
        <v>3500000</v>
      </c>
      <c r="D5" s="134">
        <v>5000000</v>
      </c>
      <c r="E5" s="135">
        <f>D5-C5</f>
        <v>1500000</v>
      </c>
    </row>
    <row r="6" spans="1:21" s="2" customFormat="1" ht="29.25" customHeight="1" x14ac:dyDescent="0.15">
      <c r="A6" s="194"/>
      <c r="B6" s="195"/>
      <c r="C6" s="196" t="s">
        <v>73</v>
      </c>
      <c r="D6" s="197"/>
      <c r="E6" s="198"/>
    </row>
    <row r="7" spans="1:21" s="2" customFormat="1" ht="30" customHeight="1" x14ac:dyDescent="0.15">
      <c r="A7" s="194" t="s">
        <v>71</v>
      </c>
      <c r="B7" s="195"/>
      <c r="C7" s="9">
        <v>3500000</v>
      </c>
      <c r="D7" s="9">
        <v>5000000</v>
      </c>
      <c r="E7" s="138">
        <f>D7-C7</f>
        <v>1500000</v>
      </c>
      <c r="F7" s="5"/>
    </row>
    <row r="8" spans="1:21" s="2" customFormat="1" ht="30" customHeight="1" x14ac:dyDescent="0.15">
      <c r="A8" s="194"/>
      <c r="B8" s="195"/>
      <c r="C8" s="196" t="s">
        <v>74</v>
      </c>
      <c r="D8" s="197"/>
      <c r="E8" s="198"/>
    </row>
    <row r="9" spans="1:21" s="2" customFormat="1" ht="30" customHeight="1" x14ac:dyDescent="0.15">
      <c r="A9" s="192" t="s">
        <v>43</v>
      </c>
      <c r="B9" s="193"/>
      <c r="C9" s="131">
        <v>367754700</v>
      </c>
      <c r="D9" s="131">
        <v>362699200</v>
      </c>
      <c r="E9" s="137">
        <f>D9-C9</f>
        <v>-5055500</v>
      </c>
    </row>
    <row r="10" spans="1:21" s="2" customFormat="1" ht="30" customHeight="1" x14ac:dyDescent="0.15">
      <c r="A10" s="194"/>
      <c r="B10" s="195"/>
      <c r="C10" s="196" t="s">
        <v>69</v>
      </c>
      <c r="D10" s="197"/>
      <c r="E10" s="198"/>
    </row>
    <row r="11" spans="1:21" s="2" customFormat="1" ht="29.25" customHeight="1" x14ac:dyDescent="0.15">
      <c r="A11" s="180" t="s">
        <v>45</v>
      </c>
      <c r="B11" s="181"/>
      <c r="C11" s="22">
        <v>10650300</v>
      </c>
      <c r="D11" s="22">
        <f>'예산내역(세입)'!E20</f>
        <v>8662800</v>
      </c>
      <c r="E11" s="132">
        <f>D11-C11</f>
        <v>-1987500</v>
      </c>
    </row>
    <row r="12" spans="1:21" s="2" customFormat="1" ht="29.25" customHeight="1" x14ac:dyDescent="0.15">
      <c r="A12" s="182"/>
      <c r="B12" s="183"/>
      <c r="C12" s="184" t="s">
        <v>82</v>
      </c>
      <c r="D12" s="185"/>
      <c r="E12" s="186"/>
    </row>
    <row r="13" spans="1:21" s="2" customFormat="1" ht="29.25" customHeight="1" x14ac:dyDescent="0.15">
      <c r="A13" s="114"/>
      <c r="B13" s="6"/>
      <c r="C13" s="24"/>
      <c r="D13" s="24"/>
      <c r="E13" s="24"/>
    </row>
    <row r="14" spans="1:21" s="2" customFormat="1" ht="29.25" customHeight="1" x14ac:dyDescent="0.15">
      <c r="A14" s="115" t="s">
        <v>24</v>
      </c>
      <c r="B14" s="85"/>
      <c r="C14" s="24"/>
      <c r="D14" s="24"/>
      <c r="E14" s="4" t="s">
        <v>22</v>
      </c>
    </row>
    <row r="15" spans="1:21" s="2" customFormat="1" ht="29.25" customHeight="1" x14ac:dyDescent="0.15">
      <c r="A15" s="187" t="s">
        <v>19</v>
      </c>
      <c r="B15" s="188"/>
      <c r="C15" s="127" t="s">
        <v>77</v>
      </c>
      <c r="D15" s="127" t="s">
        <v>78</v>
      </c>
      <c r="E15" s="116" t="s">
        <v>15</v>
      </c>
    </row>
    <row r="16" spans="1:21" s="2" customFormat="1" ht="30" hidden="1" customHeight="1" x14ac:dyDescent="0.15">
      <c r="A16" s="172" t="s">
        <v>53</v>
      </c>
      <c r="B16" s="174"/>
      <c r="C16" s="128">
        <v>11807100</v>
      </c>
      <c r="D16" s="128">
        <v>0</v>
      </c>
      <c r="E16" s="117">
        <f>D16-C16</f>
        <v>-11807100</v>
      </c>
      <c r="F16" s="5"/>
    </row>
    <row r="17" spans="1:5" s="2" customFormat="1" ht="30" hidden="1" customHeight="1" x14ac:dyDescent="0.15">
      <c r="A17" s="159"/>
      <c r="B17" s="161"/>
      <c r="C17" s="189" t="s">
        <v>67</v>
      </c>
      <c r="D17" s="190"/>
      <c r="E17" s="191"/>
    </row>
    <row r="18" spans="1:5" ht="30" hidden="1" customHeight="1" x14ac:dyDescent="0.15">
      <c r="A18" s="199" t="s">
        <v>65</v>
      </c>
      <c r="B18" s="200"/>
      <c r="C18" s="136">
        <v>11453200</v>
      </c>
      <c r="D18" s="136">
        <v>0</v>
      </c>
      <c r="E18" s="132">
        <f>D18-C18</f>
        <v>-11453200</v>
      </c>
    </row>
    <row r="19" spans="1:5" ht="30" hidden="1" customHeight="1" x14ac:dyDescent="0.15">
      <c r="A19" s="159"/>
      <c r="B19" s="161"/>
      <c r="C19" s="189" t="s">
        <v>68</v>
      </c>
      <c r="D19" s="190"/>
      <c r="E19" s="191"/>
    </row>
    <row r="20" spans="1:5" ht="30" customHeight="1" x14ac:dyDescent="0.15">
      <c r="A20" s="180" t="s">
        <v>58</v>
      </c>
      <c r="B20" s="181"/>
      <c r="C20" s="16">
        <f>'예산내역(세출)'!D24</f>
        <v>385405000</v>
      </c>
      <c r="D20" s="16">
        <f>'예산총괄 '!D16</f>
        <v>381362000</v>
      </c>
      <c r="E20" s="118">
        <f>D20-C20</f>
        <v>-4043000</v>
      </c>
    </row>
    <row r="21" spans="1:5" ht="30" customHeight="1" x14ac:dyDescent="0.15">
      <c r="A21" s="182"/>
      <c r="B21" s="183"/>
      <c r="C21" s="184" t="s">
        <v>83</v>
      </c>
      <c r="D21" s="185"/>
      <c r="E21" s="186"/>
    </row>
  </sheetData>
  <mergeCells count="17">
    <mergeCell ref="C6:E6"/>
    <mergeCell ref="A1:E1"/>
    <mergeCell ref="A11:B12"/>
    <mergeCell ref="A20:B21"/>
    <mergeCell ref="C21:E21"/>
    <mergeCell ref="A4:B4"/>
    <mergeCell ref="A15:B15"/>
    <mergeCell ref="C12:E12"/>
    <mergeCell ref="A16:B17"/>
    <mergeCell ref="C17:E17"/>
    <mergeCell ref="A9:B10"/>
    <mergeCell ref="C10:E10"/>
    <mergeCell ref="A18:B19"/>
    <mergeCell ref="C19:E19"/>
    <mergeCell ref="A7:B8"/>
    <mergeCell ref="C8:E8"/>
    <mergeCell ref="A5:B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예산내역(세출)</vt:lpstr>
      <vt:lpstr>예산변경사유서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lastPrinted>2024-09-06T04:21:42Z</cp:lastPrinted>
  <dcterms:created xsi:type="dcterms:W3CDTF">2016-11-29T02:00:33Z</dcterms:created>
  <dcterms:modified xsi:type="dcterms:W3CDTF">2024-09-06T04:41:38Z</dcterms:modified>
</cp:coreProperties>
</file>