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. 2023\0. 2022 결산\참좋은기억학교) 2022년 결산감사 및 사업실적보고서(전용조서)\"/>
    </mc:Choice>
  </mc:AlternateContent>
  <xr:revisionPtr revIDLastSave="0" documentId="13_ncr:1_{B6A496EE-A9F7-447E-8857-A4C1A27A4845}" xr6:coauthVersionLast="45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표지" sheetId="6" r:id="rId1"/>
    <sheet name="총괄표" sheetId="7" r:id="rId2"/>
    <sheet name="세입결산서" sheetId="11" r:id="rId3"/>
    <sheet name="세출결산서" sheetId="10" r:id="rId4"/>
    <sheet name="과목전용조서" sheetId="12" r:id="rId5"/>
  </sheets>
  <definedNames>
    <definedName name="_xlnm.Print_Area" localSheetId="0">표지!$A$1:$C$17</definedName>
  </definedNames>
  <calcPr calcId="191029"/>
</workbook>
</file>

<file path=xl/calcChain.xml><?xml version="1.0" encoding="utf-8"?>
<calcChain xmlns="http://schemas.openxmlformats.org/spreadsheetml/2006/main">
  <c r="D18" i="7" l="1"/>
  <c r="D17" i="7"/>
  <c r="D16" i="7"/>
  <c r="D22" i="7"/>
  <c r="D20" i="7"/>
  <c r="D10" i="7"/>
  <c r="D6" i="7"/>
  <c r="C23" i="7"/>
  <c r="C22" i="7"/>
  <c r="C21" i="7"/>
  <c r="C20" i="7"/>
  <c r="E24" i="7"/>
  <c r="C4" i="7" l="1"/>
  <c r="E18" i="7" l="1"/>
  <c r="C15" i="7" l="1"/>
  <c r="E23" i="7" l="1"/>
  <c r="E22" i="7"/>
  <c r="E21" i="7"/>
  <c r="E20" i="7"/>
  <c r="E19" i="7"/>
  <c r="E17" i="7"/>
  <c r="E16" i="7"/>
  <c r="D15" i="7"/>
  <c r="E10" i="7"/>
  <c r="E9" i="7"/>
  <c r="E8" i="7"/>
  <c r="E7" i="7"/>
  <c r="E6" i="7"/>
  <c r="E5" i="7"/>
  <c r="D4" i="7"/>
  <c r="E4" i="7" l="1"/>
  <c r="E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  <comment ref="C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결산추경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금액
</t>
        </r>
      </text>
    </comment>
  </commentList>
</comments>
</file>

<file path=xl/sharedStrings.xml><?xml version="1.0" encoding="utf-8"?>
<sst xmlns="http://schemas.openxmlformats.org/spreadsheetml/2006/main" count="373" uniqueCount="129">
  <si>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</si>
  <si>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</si>
  <si>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</si>
  <si>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</si>
  <si>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</si>
  <si>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</si>
  <si>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</si>
  <si>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</si>
  <si>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</si>
  <si>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</si>
  <si>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</si>
  <si>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</si>
  <si>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입소비용수입</t>
  </si>
  <si>
    <t>입소자부담금수입</t>
  </si>
  <si>
    <t>급여</t>
  </si>
  <si>
    <t>보조금수입</t>
  </si>
  <si>
    <t>지정후원금</t>
  </si>
  <si>
    <t>비지정후원금</t>
  </si>
  <si>
    <t>후원금수입</t>
  </si>
  <si>
    <t>법인전입금</t>
  </si>
  <si>
    <t>전입금</t>
  </si>
  <si>
    <t>전년도이월금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</si>
  <si>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</si>
  <si>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</si>
  <si>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</si>
  <si>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</si>
  <si>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</si>
  <si>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</si>
  <si>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제수당</t>
  </si>
  <si>
    <t>퇴직금 및 퇴직적립금</t>
  </si>
  <si>
    <t>사회보험부담금</t>
  </si>
  <si>
    <t>기타후생경비</t>
  </si>
  <si>
    <t>인건비</t>
  </si>
  <si>
    <t>기관운영비</t>
  </si>
  <si>
    <t>여비</t>
  </si>
  <si>
    <t>수용비 및 수수료</t>
  </si>
  <si>
    <t>공공요금</t>
  </si>
  <si>
    <t>제세공과금</t>
  </si>
  <si>
    <t>차량비</t>
  </si>
  <si>
    <t>기타운영비</t>
  </si>
  <si>
    <t>운영비</t>
  </si>
  <si>
    <t>자산취득비</t>
  </si>
  <si>
    <t>시설장비유지비</t>
  </si>
  <si>
    <t>생계비</t>
  </si>
  <si>
    <t>수용기관경비</t>
  </si>
  <si>
    <t>사업비</t>
  </si>
  <si>
    <t>예비비</t>
  </si>
  <si>
    <t>반환금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</si>
  <si>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</si>
  <si>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</si>
  <si>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</si>
  <si>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</si>
  <si>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</si>
  <si>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</si>
  <si>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</si>
  <si>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</si>
  <si>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입소비용수입</t>
    <phoneticPr fontId="2" type="noConversion"/>
  </si>
  <si>
    <t>보조금수입</t>
    <phoneticPr fontId="2" type="noConversion"/>
  </si>
  <si>
    <t>후원금 수입</t>
    <phoneticPr fontId="2" type="noConversion"/>
  </si>
  <si>
    <t>전입금</t>
    <phoneticPr fontId="2" type="noConversion"/>
  </si>
  <si>
    <t>이월금</t>
    <phoneticPr fontId="2" type="noConversion"/>
  </si>
  <si>
    <t>잡수입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</si>
  <si>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</si>
  <si>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</si>
  <si>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</si>
  <si>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시설비</t>
    <phoneticPr fontId="2" type="noConversion"/>
  </si>
  <si>
    <t>차기년도이월금</t>
    <phoneticPr fontId="2" type="noConversion"/>
  </si>
  <si>
    <t>2) 세출결산서</t>
    <phoneticPr fontId="1" type="noConversion"/>
  </si>
  <si>
    <t>일반사업비</t>
    <phoneticPr fontId="1" type="noConversion"/>
  </si>
  <si>
    <t>사업비</t>
    <phoneticPr fontId="2" type="noConversion"/>
  </si>
  <si>
    <t>예비비및기타</t>
    <phoneticPr fontId="2" type="noConversion"/>
  </si>
  <si>
    <t>참좋은기억학교 결산서</t>
    <phoneticPr fontId="2" type="noConversion"/>
  </si>
  <si>
    <t>참좋은기억학교</t>
    <phoneticPr fontId="1" type="noConversion"/>
  </si>
  <si>
    <t>사   업   비</t>
    <phoneticPr fontId="2" type="noConversion"/>
  </si>
  <si>
    <t>재산조성비</t>
    <phoneticPr fontId="2" type="noConversion"/>
  </si>
  <si>
    <t>사   무   비</t>
    <phoneticPr fontId="2" type="noConversion"/>
  </si>
  <si>
    <t>잡   수   입</t>
    <phoneticPr fontId="2" type="noConversion"/>
  </si>
  <si>
    <t>이   월   금</t>
    <phoneticPr fontId="2" type="noConversion"/>
  </si>
  <si>
    <t>전   입   금</t>
    <phoneticPr fontId="2" type="noConversion"/>
  </si>
  <si>
    <t>후   원   금</t>
    <phoneticPr fontId="2" type="noConversion"/>
  </si>
  <si>
    <t>보   조   금</t>
    <phoneticPr fontId="2" type="noConversion"/>
  </si>
  <si>
    <t>입소자부담금수입</t>
    <phoneticPr fontId="2" type="noConversion"/>
  </si>
  <si>
    <t>2022.     02.</t>
    <phoneticPr fontId="2" type="noConversion"/>
  </si>
  <si>
    <t>예비비 및 기타</t>
  </si>
  <si>
    <t>봉사자및후원자관리사업비</t>
  </si>
  <si>
    <t>직원연수교육비사업비</t>
  </si>
  <si>
    <t>기타사업비</t>
  </si>
  <si>
    <t>홍보출판사업비</t>
  </si>
  <si>
    <t>일반사업비</t>
  </si>
  <si>
    <t>상담사업비</t>
  </si>
  <si>
    <t>특별사업지원사업비</t>
  </si>
  <si>
    <t>일상생활지원사업비</t>
  </si>
  <si>
    <t>재활프로그램사업비</t>
  </si>
  <si>
    <t>간호및처치사업비</t>
  </si>
  <si>
    <t>기능회복훈련사업비</t>
  </si>
  <si>
    <t>시설비</t>
  </si>
  <si>
    <t>재산조성비</t>
  </si>
  <si>
    <t>시군구보조금</t>
  </si>
  <si>
    <t>국고보조금</t>
  </si>
  <si>
    <t>보조금</t>
  </si>
  <si>
    <t>업무추진비</t>
  </si>
  <si>
    <t>사무비</t>
  </si>
  <si>
    <t xml:space="preserve">     ■ 세입 : 418,445,060원
     ■ 세출 : 404,580,697원
     ■ 잔액 : 13,864,363원</t>
    <phoneticPr fontId="1" type="noConversion"/>
  </si>
  <si>
    <t xml:space="preserve">      2022년</t>
    <phoneticPr fontId="1" type="noConversion"/>
  </si>
  <si>
    <t>2022년 예산(A)</t>
  </si>
  <si>
    <t>2022년 예산(A)</t>
    <phoneticPr fontId="1" type="noConversion"/>
  </si>
  <si>
    <t>2022년 참좋은기억학교 세입.세출 결산 총괄표</t>
  </si>
  <si>
    <t>2022년 결산(B)</t>
  </si>
  <si>
    <t>기타보조금</t>
  </si>
  <si>
    <t>법인전입금(후원금)</t>
  </si>
  <si>
    <t>■ 사 업 명 : 일반사업(전체)
■ 검색기간: 2022년 01월 ~ 2022년 12월</t>
    <phoneticPr fontId="1" type="noConversion"/>
  </si>
  <si>
    <t>전산인지사업비</t>
  </si>
  <si>
    <t>회의비</t>
  </si>
  <si>
    <t>번호</t>
  </si>
  <si>
    <t>차수</t>
  </si>
  <si>
    <t>세목</t>
  </si>
  <si>
    <t>전용일</t>
  </si>
  <si>
    <t>예산액
(1)</t>
  </si>
  <si>
    <t>전용액
(2)</t>
  </si>
  <si>
    <t>예산현액 
(1+2=3)</t>
  </si>
  <si>
    <t>지출액
(4)</t>
  </si>
  <si>
    <t>불용액 
(3-4)</t>
  </si>
  <si>
    <t>전용사유</t>
  </si>
  <si>
    <t>사회보험부담금부족으로인한 관간전용</t>
  </si>
  <si>
    <t>합계</t>
  </si>
  <si>
    <t>3) 과목전용조서</t>
    <phoneticPr fontId="1" type="noConversion"/>
  </si>
  <si>
    <t>수용비및수수료부족으로목간전용</t>
  </si>
  <si>
    <t>수용비및수수료부족으로목간전용</t>
    <phoneticPr fontId="1" type="noConversion"/>
  </si>
  <si>
    <t>붙임 1. 세입결산서 1부
       2. 세출결산서 1부
       3. 과목전용조서 1부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</si>
</sst>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3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3" fontId="11" fillId="0" borderId="21" xfId="1" applyNumberFormat="1" applyFont="1" applyBorder="1" applyAlignment="1">
      <alignment horizontal="right" vertical="center"/>
    </xf>
    <xf numFmtId="3" fontId="11" fillId="0" borderId="22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3" fontId="12" fillId="0" borderId="26" xfId="1" applyNumberFormat="1" applyFont="1" applyBorder="1" applyAlignment="1">
      <alignment horizontal="right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3" fontId="12" fillId="0" borderId="31" xfId="1" applyNumberFormat="1" applyFont="1" applyBorder="1">
      <alignment vertical="center"/>
    </xf>
    <xf numFmtId="3" fontId="12" fillId="0" borderId="32" xfId="1" applyNumberFormat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41" fontId="12" fillId="0" borderId="0" xfId="1" applyNumberFormat="1" applyFont="1" applyAlignment="1">
      <alignment horizontal="right" vertical="center"/>
    </xf>
    <xf numFmtId="41" fontId="12" fillId="0" borderId="0" xfId="1" applyNumberFormat="1" applyFont="1">
      <alignment vertical="center"/>
    </xf>
    <xf numFmtId="3" fontId="12" fillId="0" borderId="0" xfId="1" applyNumberFormat="1" applyFont="1" applyAlignment="1">
      <alignment horizontal="right" vertical="center"/>
    </xf>
    <xf numFmtId="0" fontId="14" fillId="0" borderId="0" xfId="1" applyFont="1">
      <alignment vertical="center"/>
    </xf>
    <xf numFmtId="0" fontId="12" fillId="0" borderId="33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3" fontId="11" fillId="0" borderId="21" xfId="1" applyNumberFormat="1" applyFont="1" applyBorder="1">
      <alignment vertical="center"/>
    </xf>
    <xf numFmtId="3" fontId="11" fillId="0" borderId="22" xfId="1" applyNumberFormat="1" applyFont="1" applyBorder="1">
      <alignment vertical="center"/>
    </xf>
    <xf numFmtId="3" fontId="11" fillId="0" borderId="26" xfId="1" applyNumberFormat="1" applyFont="1" applyBorder="1">
      <alignment vertical="center"/>
    </xf>
    <xf numFmtId="3" fontId="11" fillId="0" borderId="32" xfId="1" applyNumberFormat="1" applyFont="1" applyBorder="1">
      <alignment vertical="center"/>
    </xf>
    <xf numFmtId="41" fontId="11" fillId="0" borderId="0" xfId="1" applyNumberFormat="1" applyFont="1">
      <alignment vertical="center"/>
    </xf>
    <xf numFmtId="0" fontId="14" fillId="0" borderId="0" xfId="1" applyFont="1" applyAlignment="1">
      <alignment horizontal="center" vertical="center"/>
    </xf>
    <xf numFmtId="41" fontId="14" fillId="0" borderId="0" xfId="1" applyNumberFormat="1" applyFont="1">
      <alignment vertical="center"/>
    </xf>
    <xf numFmtId="41" fontId="15" fillId="0" borderId="0" xfId="1" applyNumberFormat="1" applyFont="1">
      <alignment vertical="center"/>
    </xf>
    <xf numFmtId="0" fontId="4" fillId="0" borderId="34" xfId="0" applyFont="1" applyBorder="1">
      <alignment vertical="center"/>
    </xf>
    <xf numFmtId="0" fontId="12" fillId="0" borderId="35" xfId="1" applyFont="1" applyBorder="1" applyAlignment="1">
      <alignment horizontal="center" vertical="center"/>
    </xf>
    <xf numFmtId="41" fontId="2" fillId="0" borderId="0" xfId="1" applyNumberFormat="1" applyFont="1">
      <alignment vertical="center"/>
    </xf>
    <xf numFmtId="0" fontId="12" fillId="0" borderId="31" xfId="1" applyFont="1" applyBorder="1" applyAlignment="1">
      <alignment horizontal="center" vertical="center"/>
    </xf>
    <xf numFmtId="0" fontId="2" fillId="0" borderId="0" xfId="1" applyFont="1" applyAlignment="1">
      <alignment vertical="center" wrapText="1" shrinkToFit="1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>
      <alignment vertical="center"/>
    </xf>
    <xf numFmtId="176" fontId="12" fillId="0" borderId="28" xfId="1" applyNumberFormat="1" applyFont="1" applyBorder="1" applyAlignment="1">
      <alignment horizontal="right" vertical="center"/>
    </xf>
    <xf numFmtId="176" fontId="12" fillId="0" borderId="25" xfId="1" applyNumberFormat="1" applyFont="1" applyBorder="1">
      <alignment vertical="center"/>
    </xf>
    <xf numFmtId="176" fontId="12" fillId="0" borderId="36" xfId="1" applyNumberFormat="1" applyFont="1" applyBorder="1" applyAlignment="1">
      <alignment horizontal="right" vertical="center"/>
    </xf>
    <xf numFmtId="176" fontId="12" fillId="0" borderId="31" xfId="1" applyNumberFormat="1" applyFont="1" applyBorder="1" applyAlignment="1">
      <alignment horizontal="right" vertical="center"/>
    </xf>
    <xf numFmtId="176" fontId="12" fillId="0" borderId="31" xfId="1" applyNumberFormat="1" applyFont="1" applyBorder="1">
      <alignment vertical="center"/>
    </xf>
    <xf numFmtId="176" fontId="12" fillId="0" borderId="28" xfId="1" applyNumberFormat="1" applyFont="1" applyBorder="1">
      <alignment vertical="center"/>
    </xf>
    <xf numFmtId="176" fontId="12" fillId="0" borderId="36" xfId="1" applyNumberFormat="1" applyFont="1" applyBorder="1">
      <alignment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76" fontId="29" fillId="2" borderId="1" xfId="0" applyNumberFormat="1" applyFont="1" applyFill="1" applyBorder="1" applyAlignment="1">
      <alignment horizontal="right" vertical="center" wrapText="1"/>
    </xf>
    <xf numFmtId="0" fontId="30" fillId="2" borderId="5" xfId="0" applyFont="1" applyFill="1" applyBorder="1" applyAlignment="1">
      <alignment horizontal="center" vertical="center" wrapText="1"/>
    </xf>
    <xf numFmtId="176" fontId="29" fillId="2" borderId="5" xfId="0" applyNumberFormat="1" applyFont="1" applyFill="1" applyBorder="1" applyAlignment="1">
      <alignment horizontal="right" vertical="center" wrapText="1"/>
    </xf>
    <xf numFmtId="0" fontId="30" fillId="3" borderId="5" xfId="0" applyFont="1" applyFill="1" applyBorder="1" applyAlignment="1">
      <alignment horizontal="center" vertical="center" wrapText="1"/>
    </xf>
    <xf numFmtId="176" fontId="29" fillId="3" borderId="5" xfId="0" applyNumberFormat="1" applyFont="1" applyFill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center" wrapText="1"/>
    </xf>
    <xf numFmtId="176" fontId="31" fillId="0" borderId="1" xfId="0" applyNumberFormat="1" applyFont="1" applyBorder="1" applyAlignment="1">
      <alignment horizontal="right" vertical="center" wrapText="1"/>
    </xf>
    <xf numFmtId="0" fontId="31" fillId="0" borderId="5" xfId="0" applyFont="1" applyBorder="1" applyAlignment="1">
      <alignment horizontal="center" vertical="center" wrapText="1"/>
    </xf>
    <xf numFmtId="176" fontId="31" fillId="0" borderId="5" xfId="0" applyNumberFormat="1" applyFont="1" applyBorder="1" applyAlignment="1">
      <alignment horizontal="right" vertical="center" wrapText="1"/>
    </xf>
    <xf numFmtId="176" fontId="30" fillId="2" borderId="1" xfId="0" applyNumberFormat="1" applyFont="1" applyFill="1" applyBorder="1" applyAlignment="1">
      <alignment horizontal="right" vertical="center" wrapText="1"/>
    </xf>
    <xf numFmtId="176" fontId="30" fillId="2" borderId="5" xfId="0" applyNumberFormat="1" applyFont="1" applyFill="1" applyBorder="1" applyAlignment="1">
      <alignment horizontal="right" vertical="center" wrapText="1"/>
    </xf>
    <xf numFmtId="176" fontId="30" fillId="3" borderId="5" xfId="0" applyNumberFormat="1" applyFont="1" applyFill="1" applyBorder="1" applyAlignment="1">
      <alignment horizontal="right" vertical="center" wrapText="1"/>
    </xf>
    <xf numFmtId="41" fontId="12" fillId="0" borderId="28" xfId="4" applyFont="1" applyBorder="1" applyAlignment="1">
      <alignment horizontal="right" vertical="center"/>
    </xf>
    <xf numFmtId="41" fontId="12" fillId="0" borderId="36" xfId="4" applyFont="1" applyBorder="1" applyAlignment="1">
      <alignment horizontal="right" vertical="center"/>
    </xf>
    <xf numFmtId="41" fontId="12" fillId="0" borderId="31" xfId="4" applyFont="1" applyBorder="1">
      <alignment vertical="center"/>
    </xf>
    <xf numFmtId="41" fontId="12" fillId="0" borderId="28" xfId="4" applyFont="1" applyBorder="1">
      <alignment vertical="center"/>
    </xf>
    <xf numFmtId="41" fontId="12" fillId="0" borderId="25" xfId="4" applyFont="1" applyBorder="1">
      <alignment vertical="center"/>
    </xf>
    <xf numFmtId="176" fontId="0" fillId="0" borderId="0" xfId="0" applyNumberFormat="1">
      <alignment vertical="center"/>
    </xf>
    <xf numFmtId="0" fontId="30" fillId="3" borderId="5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14" fontId="30" fillId="2" borderId="1" xfId="0" applyNumberFormat="1" applyFont="1" applyFill="1" applyBorder="1" applyAlignment="1">
      <alignment horizontal="center" vertical="center" wrapText="1"/>
    </xf>
    <xf numFmtId="14" fontId="30" fillId="3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4" fontId="30" fillId="2" borderId="5" xfId="0" applyNumberFormat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4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left" vertical="center" wrapText="1"/>
    </xf>
    <xf numFmtId="0" fontId="30" fillId="3" borderId="5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6" fillId="0" borderId="1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</cellXfs>
  <cellStyles count="5">
    <cellStyle name="쉼표 [0]" xfId="4" builtinId="6"/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7"/>
  <sheetViews>
    <sheetView tabSelected="1" view="pageBreakPreview" zoomScale="90" zoomScaleNormal="100" zoomScaleSheetLayoutView="90" workbookViewId="0"/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6" ht="83.25" customHeight="1">
      <c r="B2" s="91"/>
      <c r="C2" s="91"/>
    </row>
    <row r="3" spans="1:6" ht="31.5">
      <c r="A3" s="92" t="s">
        <v>103</v>
      </c>
      <c r="B3" s="92"/>
      <c r="C3" s="92"/>
    </row>
    <row r="4" spans="1:6" ht="35.25">
      <c r="A4" s="93" t="s">
        <v>71</v>
      </c>
      <c r="B4" s="93"/>
      <c r="C4" s="93"/>
    </row>
    <row r="5" spans="1:6" ht="78" customHeight="1">
      <c r="B5" s="1"/>
      <c r="C5" s="1"/>
      <c r="D5" s="47"/>
      <c r="E5" s="47"/>
      <c r="F5" s="47"/>
    </row>
    <row r="6" spans="1:6" ht="105.75" customHeight="1">
      <c r="B6" s="2" t="s">
        <v>102</v>
      </c>
      <c r="C6" s="41"/>
      <c r="D6" s="57"/>
      <c r="E6" s="57"/>
      <c r="F6" s="58"/>
    </row>
    <row r="7" spans="1:6">
      <c r="B7" s="94"/>
      <c r="C7" s="94"/>
    </row>
    <row r="8" spans="1:6" ht="87.75" customHeight="1">
      <c r="A8" s="95" t="s">
        <v>82</v>
      </c>
      <c r="B8" s="95"/>
      <c r="C8" s="95"/>
      <c r="D8" s="57"/>
      <c r="E8" s="56"/>
    </row>
    <row r="9" spans="1:6" ht="57" customHeight="1">
      <c r="B9" s="3"/>
      <c r="C9" s="3"/>
    </row>
    <row r="10" spans="1:6">
      <c r="B10" s="94"/>
      <c r="C10" s="94"/>
    </row>
    <row r="11" spans="1:6" ht="41.25" customHeight="1">
      <c r="A11" s="89" t="s">
        <v>48</v>
      </c>
      <c r="B11" s="89"/>
      <c r="C11" s="89"/>
    </row>
    <row r="12" spans="1:6" ht="38.25">
      <c r="A12" s="90" t="s">
        <v>72</v>
      </c>
      <c r="B12" s="90"/>
      <c r="C12" s="90"/>
    </row>
    <row r="13" spans="1:6">
      <c r="B13" s="4"/>
      <c r="C13" s="5"/>
    </row>
    <row r="14" spans="1:6">
      <c r="B14" s="5"/>
      <c r="C14" s="5"/>
    </row>
    <row r="15" spans="1:6">
      <c r="B15" s="5"/>
      <c r="C15" s="5"/>
    </row>
    <row r="16" spans="1:6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view="pageBreakPreview" zoomScaleNormal="100" zoomScaleSheetLayoutView="100" workbookViewId="0">
      <selection sqref="A1:E1"/>
    </sheetView>
  </sheetViews>
  <sheetFormatPr defaultRowHeight="13.5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97" t="s">
        <v>106</v>
      </c>
      <c r="B1" s="97"/>
      <c r="C1" s="97"/>
      <c r="D1" s="97"/>
      <c r="E1" s="97"/>
      <c r="F1" s="6"/>
      <c r="G1" s="6"/>
      <c r="H1" s="6"/>
      <c r="I1" s="6"/>
      <c r="J1" s="6"/>
    </row>
    <row r="2" spans="1:10" ht="21.95" customHeight="1">
      <c r="A2" s="98" t="s">
        <v>49</v>
      </c>
      <c r="B2" s="99"/>
      <c r="C2" s="99"/>
      <c r="D2" s="99"/>
      <c r="E2" s="100"/>
    </row>
    <row r="3" spans="1:10" ht="21.95" customHeight="1" thickBot="1">
      <c r="A3" s="9" t="s">
        <v>50</v>
      </c>
      <c r="B3" s="10" t="s">
        <v>51</v>
      </c>
      <c r="C3" s="11" t="s">
        <v>105</v>
      </c>
      <c r="D3" s="12" t="s">
        <v>107</v>
      </c>
      <c r="E3" s="13" t="s">
        <v>52</v>
      </c>
    </row>
    <row r="4" spans="1:10" s="16" customFormat="1" ht="21.95" customHeight="1" thickTop="1">
      <c r="A4" s="31" t="s">
        <v>53</v>
      </c>
      <c r="B4" s="32"/>
      <c r="C4" s="14">
        <f>SUM(C5:C10)</f>
        <v>418296000</v>
      </c>
      <c r="D4" s="14">
        <f>SUM(D5:D10)</f>
        <v>418445060</v>
      </c>
      <c r="E4" s="15">
        <f>SUM(E5:E10)</f>
        <v>149060</v>
      </c>
    </row>
    <row r="5" spans="1:10" ht="21.95" customHeight="1">
      <c r="A5" s="20" t="s">
        <v>81</v>
      </c>
      <c r="B5" s="18" t="s">
        <v>56</v>
      </c>
      <c r="C5" s="49">
        <v>41000000</v>
      </c>
      <c r="D5" s="50">
        <v>41410000</v>
      </c>
      <c r="E5" s="19">
        <f>D5-C5</f>
        <v>410000</v>
      </c>
    </row>
    <row r="6" spans="1:10" ht="21.95" customHeight="1">
      <c r="A6" s="20" t="s">
        <v>80</v>
      </c>
      <c r="B6" s="18" t="s">
        <v>57</v>
      </c>
      <c r="C6" s="49">
        <v>361813000</v>
      </c>
      <c r="D6" s="50">
        <f>345801000+16012000</f>
        <v>361813000</v>
      </c>
      <c r="E6" s="19">
        <f t="shared" ref="E6:E10" si="0">D6-C6</f>
        <v>0</v>
      </c>
    </row>
    <row r="7" spans="1:10" ht="21.95" customHeight="1">
      <c r="A7" s="20" t="s">
        <v>79</v>
      </c>
      <c r="B7" s="18" t="s">
        <v>58</v>
      </c>
      <c r="C7" s="73">
        <v>300000</v>
      </c>
      <c r="D7" s="77">
        <v>250000</v>
      </c>
      <c r="E7" s="19">
        <f t="shared" si="0"/>
        <v>-50000</v>
      </c>
    </row>
    <row r="8" spans="1:10" ht="21.95" customHeight="1">
      <c r="A8" s="17" t="s">
        <v>78</v>
      </c>
      <c r="B8" s="42" t="s">
        <v>59</v>
      </c>
      <c r="C8" s="74">
        <v>3400000</v>
      </c>
      <c r="D8" s="73">
        <v>3400000</v>
      </c>
      <c r="E8" s="19">
        <f t="shared" si="0"/>
        <v>0</v>
      </c>
    </row>
    <row r="9" spans="1:10" ht="21.95" customHeight="1">
      <c r="A9" s="17" t="s">
        <v>77</v>
      </c>
      <c r="B9" s="42" t="s">
        <v>60</v>
      </c>
      <c r="C9" s="51">
        <v>7977085</v>
      </c>
      <c r="D9" s="50">
        <v>7977085</v>
      </c>
      <c r="E9" s="19">
        <f t="shared" si="0"/>
        <v>0</v>
      </c>
    </row>
    <row r="10" spans="1:10" ht="21.95" customHeight="1">
      <c r="A10" s="22" t="s">
        <v>76</v>
      </c>
      <c r="B10" s="23" t="s">
        <v>61</v>
      </c>
      <c r="C10" s="52">
        <v>3805915</v>
      </c>
      <c r="D10" s="53">
        <f>4975+3590000</f>
        <v>3594975</v>
      </c>
      <c r="E10" s="25">
        <f t="shared" si="0"/>
        <v>-210940</v>
      </c>
    </row>
    <row r="11" spans="1:10" ht="21.95" customHeight="1">
      <c r="A11" s="26"/>
      <c r="B11" s="26"/>
      <c r="C11" s="27"/>
      <c r="D11" s="28"/>
      <c r="E11" s="29"/>
    </row>
    <row r="12" spans="1:10" ht="21.95" customHeight="1">
      <c r="A12" s="30"/>
      <c r="B12" s="30"/>
      <c r="C12" s="30"/>
      <c r="D12" s="30"/>
      <c r="E12" s="30"/>
    </row>
    <row r="13" spans="1:10" ht="21.95" customHeight="1">
      <c r="A13" s="98" t="s">
        <v>54</v>
      </c>
      <c r="B13" s="99"/>
      <c r="C13" s="99"/>
      <c r="D13" s="99"/>
      <c r="E13" s="100"/>
    </row>
    <row r="14" spans="1:10" ht="21.95" customHeight="1" thickBot="1">
      <c r="A14" s="9" t="s">
        <v>50</v>
      </c>
      <c r="B14" s="10" t="s">
        <v>51</v>
      </c>
      <c r="C14" s="11" t="s">
        <v>104</v>
      </c>
      <c r="D14" s="12" t="s">
        <v>107</v>
      </c>
      <c r="E14" s="13" t="s">
        <v>52</v>
      </c>
    </row>
    <row r="15" spans="1:10" ht="21.95" customHeight="1" thickTop="1">
      <c r="A15" s="31" t="s">
        <v>55</v>
      </c>
      <c r="B15" s="32"/>
      <c r="C15" s="33">
        <f>SUM(C16:C24)</f>
        <v>418296000</v>
      </c>
      <c r="D15" s="33">
        <f>SUM(D16:D24)</f>
        <v>418445060</v>
      </c>
      <c r="E15" s="34">
        <f>D15-C15</f>
        <v>149060</v>
      </c>
    </row>
    <row r="16" spans="1:10" ht="21.95" customHeight="1">
      <c r="A16" s="101" t="s">
        <v>75</v>
      </c>
      <c r="B16" s="42" t="s">
        <v>62</v>
      </c>
      <c r="C16" s="51">
        <v>325886294</v>
      </c>
      <c r="D16" s="54">
        <f>242778000+30798330+22794000+26132470+1955400</f>
        <v>324458200</v>
      </c>
      <c r="E16" s="35">
        <f t="shared" ref="E16:E23" si="1">D16-C16</f>
        <v>-1428094</v>
      </c>
      <c r="F16" s="45"/>
    </row>
    <row r="17" spans="1:7" ht="21.95" customHeight="1">
      <c r="A17" s="102"/>
      <c r="B17" s="21" t="s">
        <v>63</v>
      </c>
      <c r="C17" s="51">
        <v>1200000</v>
      </c>
      <c r="D17" s="76">
        <f>550000+284200</f>
        <v>834200</v>
      </c>
      <c r="E17" s="35">
        <f t="shared" si="1"/>
        <v>-365800</v>
      </c>
      <c r="F17" s="43"/>
      <c r="G17" s="43"/>
    </row>
    <row r="18" spans="1:7" ht="21.95" customHeight="1">
      <c r="A18" s="103"/>
      <c r="B18" s="26" t="s">
        <v>64</v>
      </c>
      <c r="C18" s="51">
        <v>38644000</v>
      </c>
      <c r="D18" s="54">
        <f>13857360+4371890+4303970+7993040+3813189</f>
        <v>34339449</v>
      </c>
      <c r="E18" s="35">
        <f t="shared" si="1"/>
        <v>-4304551</v>
      </c>
    </row>
    <row r="19" spans="1:7" ht="21.95" customHeight="1">
      <c r="A19" s="20" t="s">
        <v>74</v>
      </c>
      <c r="B19" s="18" t="s">
        <v>65</v>
      </c>
      <c r="C19" s="54">
        <v>6665196</v>
      </c>
      <c r="D19" s="54">
        <v>4141156</v>
      </c>
      <c r="E19" s="35">
        <f t="shared" si="1"/>
        <v>-2524040</v>
      </c>
    </row>
    <row r="20" spans="1:7" ht="21.95" customHeight="1">
      <c r="A20" s="101" t="s">
        <v>73</v>
      </c>
      <c r="B20" s="18" t="s">
        <v>64</v>
      </c>
      <c r="C20" s="54">
        <f>21680000+150000</f>
        <v>21830000</v>
      </c>
      <c r="D20" s="54">
        <f>19436731+101640</f>
        <v>19538371</v>
      </c>
      <c r="E20" s="35">
        <f t="shared" si="1"/>
        <v>-2291629</v>
      </c>
    </row>
    <row r="21" spans="1:7" ht="21.95" customHeight="1">
      <c r="A21" s="102"/>
      <c r="B21" s="18" t="s">
        <v>69</v>
      </c>
      <c r="C21" s="54">
        <f>200000+600000+6662000+1890000+310000+1960000+600000</f>
        <v>12222000</v>
      </c>
      <c r="D21" s="54">
        <v>10701040</v>
      </c>
      <c r="E21" s="35">
        <f t="shared" si="1"/>
        <v>-1520960</v>
      </c>
    </row>
    <row r="22" spans="1:7" ht="21.95" customHeight="1">
      <c r="A22" s="103"/>
      <c r="B22" s="18" t="s">
        <v>68</v>
      </c>
      <c r="C22" s="54">
        <f>8850000+200000+1823000+800000</f>
        <v>11673000</v>
      </c>
      <c r="D22" s="54">
        <f>8522900+640000+209080</f>
        <v>9371980</v>
      </c>
      <c r="E22" s="35">
        <f t="shared" si="1"/>
        <v>-2301020</v>
      </c>
    </row>
    <row r="23" spans="1:7" ht="21.95" customHeight="1">
      <c r="A23" s="17" t="s">
        <v>70</v>
      </c>
      <c r="B23" s="42" t="s">
        <v>70</v>
      </c>
      <c r="C23" s="55">
        <f>155510+20000</f>
        <v>175510</v>
      </c>
      <c r="D23" s="54">
        <v>1196301</v>
      </c>
      <c r="E23" s="35">
        <f t="shared" si="1"/>
        <v>1020791</v>
      </c>
    </row>
    <row r="24" spans="1:7" ht="21.75" customHeight="1">
      <c r="A24" s="22" t="s">
        <v>66</v>
      </c>
      <c r="B24" s="44" t="s">
        <v>66</v>
      </c>
      <c r="C24" s="24">
        <v>0</v>
      </c>
      <c r="D24" s="75">
        <v>13864363</v>
      </c>
      <c r="E24" s="36">
        <f>D24-C24</f>
        <v>13864363</v>
      </c>
    </row>
    <row r="25" spans="1:7" ht="10.5" customHeight="1">
      <c r="A25" s="26"/>
      <c r="B25" s="26"/>
      <c r="C25" s="28"/>
      <c r="D25" s="28"/>
      <c r="E25" s="37"/>
    </row>
    <row r="26" spans="1:7" s="8" customFormat="1" ht="38.25" customHeight="1">
      <c r="A26" s="96" t="s">
        <v>128</v>
      </c>
      <c r="B26" s="96"/>
      <c r="C26" s="96"/>
      <c r="D26" s="96"/>
      <c r="E26" s="96"/>
    </row>
    <row r="27" spans="1:7">
      <c r="B27" s="38"/>
      <c r="C27" s="38"/>
      <c r="D27" s="38"/>
    </row>
    <row r="28" spans="1:7" ht="24.75" customHeight="1">
      <c r="B28" s="39"/>
      <c r="C28" s="39"/>
      <c r="D28" s="40"/>
    </row>
  </sheetData>
  <mergeCells count="6">
    <mergeCell ref="A26:E26"/>
    <mergeCell ref="A1:E1"/>
    <mergeCell ref="A2:E2"/>
    <mergeCell ref="A13:E13"/>
    <mergeCell ref="A16:A18"/>
    <mergeCell ref="A20:A2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1F64-6CEE-494E-8D8E-B72F5E357F22}">
  <dimension ref="A1:H76"/>
  <sheetViews>
    <sheetView view="pageBreakPreview" zoomScaleNormal="100" zoomScaleSheetLayoutView="100" workbookViewId="0">
      <selection sqref="A1:C1"/>
    </sheetView>
  </sheetViews>
  <sheetFormatPr defaultRowHeight="16.5"/>
  <cols>
    <col min="1" max="3" width="9.625" customWidth="1"/>
    <col min="4" max="5" width="11.625" customWidth="1"/>
    <col min="6" max="6" width="15.625" customWidth="1"/>
    <col min="7" max="8" width="11.375" bestFit="1" customWidth="1"/>
    <col min="10" max="10" width="9.875" bestFit="1" customWidth="1"/>
  </cols>
  <sheetData>
    <row r="1" spans="1:8" s="46" customFormat="1" ht="26.25">
      <c r="A1" s="118" t="s">
        <v>27</v>
      </c>
      <c r="B1" s="118"/>
      <c r="C1" s="118"/>
      <c r="D1"/>
      <c r="E1"/>
      <c r="F1"/>
    </row>
    <row r="2" spans="1:8" s="46" customFormat="1" ht="26.25" customHeight="1">
      <c r="A2" s="119" t="s">
        <v>110</v>
      </c>
      <c r="B2" s="119"/>
      <c r="C2" s="119"/>
      <c r="D2" s="48"/>
      <c r="E2" s="48"/>
      <c r="F2"/>
    </row>
    <row r="3" spans="1:8">
      <c r="A3" s="120" t="s">
        <v>0</v>
      </c>
      <c r="B3" s="121"/>
      <c r="C3" s="121"/>
      <c r="D3" s="104" t="s">
        <v>1</v>
      </c>
      <c r="E3" s="104" t="s">
        <v>2</v>
      </c>
      <c r="F3" s="104" t="s">
        <v>3</v>
      </c>
      <c r="G3" s="104" t="s">
        <v>4</v>
      </c>
      <c r="H3" s="104" t="s">
        <v>5</v>
      </c>
    </row>
    <row r="4" spans="1:8">
      <c r="A4" s="86" t="s">
        <v>6</v>
      </c>
      <c r="B4" s="86" t="s">
        <v>7</v>
      </c>
      <c r="C4" s="86" t="s">
        <v>8</v>
      </c>
      <c r="D4" s="105"/>
      <c r="E4" s="105"/>
      <c r="F4" s="105"/>
      <c r="G4" s="105"/>
      <c r="H4" s="105"/>
    </row>
    <row r="5" spans="1:8">
      <c r="A5" s="114"/>
      <c r="B5" s="114"/>
      <c r="C5" s="114" t="s">
        <v>12</v>
      </c>
      <c r="D5" s="59" t="s">
        <v>9</v>
      </c>
      <c r="E5" s="70">
        <v>0</v>
      </c>
      <c r="F5" s="70">
        <v>41000000</v>
      </c>
      <c r="G5" s="70">
        <v>0</v>
      </c>
      <c r="H5" s="70">
        <v>41000000</v>
      </c>
    </row>
    <row r="6" spans="1:8">
      <c r="A6" s="112"/>
      <c r="B6" s="112"/>
      <c r="C6" s="112"/>
      <c r="D6" s="62" t="s">
        <v>10</v>
      </c>
      <c r="E6" s="71">
        <v>0</v>
      </c>
      <c r="F6" s="71">
        <v>41410000</v>
      </c>
      <c r="G6" s="71">
        <v>0</v>
      </c>
      <c r="H6" s="71">
        <v>41410000</v>
      </c>
    </row>
    <row r="7" spans="1:8">
      <c r="A7" s="112"/>
      <c r="B7" s="112"/>
      <c r="C7" s="113"/>
      <c r="D7" s="62" t="s">
        <v>11</v>
      </c>
      <c r="E7" s="71">
        <v>0</v>
      </c>
      <c r="F7" s="71">
        <v>-410000</v>
      </c>
      <c r="G7" s="71">
        <v>0</v>
      </c>
      <c r="H7" s="71">
        <v>-410000</v>
      </c>
    </row>
    <row r="8" spans="1:8">
      <c r="A8" s="116"/>
      <c r="B8" s="116" t="s">
        <v>12</v>
      </c>
      <c r="C8" s="115"/>
      <c r="D8" s="64" t="s">
        <v>9</v>
      </c>
      <c r="E8" s="72">
        <v>0</v>
      </c>
      <c r="F8" s="72">
        <v>41000000</v>
      </c>
      <c r="G8" s="72">
        <v>0</v>
      </c>
      <c r="H8" s="72">
        <v>41000000</v>
      </c>
    </row>
    <row r="9" spans="1:8">
      <c r="A9" s="116"/>
      <c r="B9" s="116"/>
      <c r="C9" s="116"/>
      <c r="D9" s="64" t="s">
        <v>10</v>
      </c>
      <c r="E9" s="72">
        <v>0</v>
      </c>
      <c r="F9" s="72">
        <v>41410000</v>
      </c>
      <c r="G9" s="72">
        <v>0</v>
      </c>
      <c r="H9" s="72">
        <v>41410000</v>
      </c>
    </row>
    <row r="10" spans="1:8">
      <c r="A10" s="116"/>
      <c r="B10" s="117"/>
      <c r="C10" s="117"/>
      <c r="D10" s="64" t="s">
        <v>11</v>
      </c>
      <c r="E10" s="72">
        <v>0</v>
      </c>
      <c r="F10" s="72">
        <v>-410000</v>
      </c>
      <c r="G10" s="72">
        <v>0</v>
      </c>
      <c r="H10" s="72">
        <v>-410000</v>
      </c>
    </row>
    <row r="11" spans="1:8">
      <c r="A11" s="112" t="s">
        <v>13</v>
      </c>
      <c r="B11" s="114"/>
      <c r="C11" s="114"/>
      <c r="D11" s="62" t="s">
        <v>9</v>
      </c>
      <c r="E11" s="71">
        <v>0</v>
      </c>
      <c r="F11" s="71">
        <v>41000000</v>
      </c>
      <c r="G11" s="71">
        <v>0</v>
      </c>
      <c r="H11" s="71">
        <v>41000000</v>
      </c>
    </row>
    <row r="12" spans="1:8">
      <c r="A12" s="112"/>
      <c r="B12" s="112"/>
      <c r="C12" s="112"/>
      <c r="D12" s="62" t="s">
        <v>10</v>
      </c>
      <c r="E12" s="71">
        <v>0</v>
      </c>
      <c r="F12" s="71">
        <v>41410000</v>
      </c>
      <c r="G12" s="71">
        <v>0</v>
      </c>
      <c r="H12" s="71">
        <v>41410000</v>
      </c>
    </row>
    <row r="13" spans="1:8">
      <c r="A13" s="113"/>
      <c r="B13" s="113"/>
      <c r="C13" s="113"/>
      <c r="D13" s="62" t="s">
        <v>11</v>
      </c>
      <c r="E13" s="71">
        <v>0</v>
      </c>
      <c r="F13" s="71">
        <v>-410000</v>
      </c>
      <c r="G13" s="71">
        <v>0</v>
      </c>
      <c r="H13" s="71">
        <v>-410000</v>
      </c>
    </row>
    <row r="14" spans="1:8">
      <c r="A14" s="115"/>
      <c r="B14" s="115"/>
      <c r="C14" s="115" t="s">
        <v>98</v>
      </c>
      <c r="D14" s="64" t="s">
        <v>9</v>
      </c>
      <c r="E14" s="72">
        <v>0</v>
      </c>
      <c r="F14" s="72">
        <v>0</v>
      </c>
      <c r="G14" s="72">
        <v>0</v>
      </c>
      <c r="H14" s="72">
        <v>0</v>
      </c>
    </row>
    <row r="15" spans="1:8">
      <c r="A15" s="116"/>
      <c r="B15" s="116"/>
      <c r="C15" s="116"/>
      <c r="D15" s="64" t="s">
        <v>10</v>
      </c>
      <c r="E15" s="72">
        <v>0</v>
      </c>
      <c r="F15" s="72">
        <v>0</v>
      </c>
      <c r="G15" s="72">
        <v>0</v>
      </c>
      <c r="H15" s="72">
        <v>0</v>
      </c>
    </row>
    <row r="16" spans="1:8">
      <c r="A16" s="116"/>
      <c r="B16" s="116"/>
      <c r="C16" s="117"/>
      <c r="D16" s="64" t="s">
        <v>11</v>
      </c>
      <c r="E16" s="72">
        <v>0</v>
      </c>
      <c r="F16" s="72">
        <v>0</v>
      </c>
      <c r="G16" s="72">
        <v>0</v>
      </c>
      <c r="H16" s="72">
        <v>0</v>
      </c>
    </row>
    <row r="17" spans="1:8">
      <c r="A17" s="112"/>
      <c r="B17" s="112"/>
      <c r="C17" s="114" t="s">
        <v>97</v>
      </c>
      <c r="D17" s="62" t="s">
        <v>9</v>
      </c>
      <c r="E17" s="71">
        <v>345801000</v>
      </c>
      <c r="F17" s="71">
        <v>0</v>
      </c>
      <c r="G17" s="71">
        <v>0</v>
      </c>
      <c r="H17" s="71">
        <v>345801000</v>
      </c>
    </row>
    <row r="18" spans="1:8">
      <c r="A18" s="112"/>
      <c r="B18" s="112"/>
      <c r="C18" s="112"/>
      <c r="D18" s="62" t="s">
        <v>10</v>
      </c>
      <c r="E18" s="71">
        <v>345801000</v>
      </c>
      <c r="F18" s="71">
        <v>0</v>
      </c>
      <c r="G18" s="71">
        <v>0</v>
      </c>
      <c r="H18" s="71">
        <v>345801000</v>
      </c>
    </row>
    <row r="19" spans="1:8">
      <c r="A19" s="112"/>
      <c r="B19" s="112"/>
      <c r="C19" s="113"/>
      <c r="D19" s="62" t="s">
        <v>11</v>
      </c>
      <c r="E19" s="71">
        <v>0</v>
      </c>
      <c r="F19" s="71">
        <v>0</v>
      </c>
      <c r="G19" s="71">
        <v>0</v>
      </c>
      <c r="H19" s="71">
        <v>0</v>
      </c>
    </row>
    <row r="20" spans="1:8">
      <c r="A20" s="116"/>
      <c r="B20" s="116"/>
      <c r="C20" s="115" t="s">
        <v>108</v>
      </c>
      <c r="D20" s="64" t="s">
        <v>9</v>
      </c>
      <c r="E20" s="72">
        <v>16012000</v>
      </c>
      <c r="F20" s="72">
        <v>0</v>
      </c>
      <c r="G20" s="72">
        <v>0</v>
      </c>
      <c r="H20" s="72">
        <v>16012000</v>
      </c>
    </row>
    <row r="21" spans="1:8">
      <c r="A21" s="116"/>
      <c r="B21" s="116"/>
      <c r="C21" s="116"/>
      <c r="D21" s="64" t="s">
        <v>10</v>
      </c>
      <c r="E21" s="72">
        <v>16012000</v>
      </c>
      <c r="F21" s="72">
        <v>0</v>
      </c>
      <c r="G21" s="72">
        <v>0</v>
      </c>
      <c r="H21" s="72">
        <v>16012000</v>
      </c>
    </row>
    <row r="22" spans="1:8">
      <c r="A22" s="116"/>
      <c r="B22" s="116"/>
      <c r="C22" s="117"/>
      <c r="D22" s="64" t="s">
        <v>11</v>
      </c>
      <c r="E22" s="72">
        <v>0</v>
      </c>
      <c r="F22" s="72">
        <v>0</v>
      </c>
      <c r="G22" s="72">
        <v>0</v>
      </c>
      <c r="H22" s="72">
        <v>0</v>
      </c>
    </row>
    <row r="23" spans="1:8">
      <c r="A23" s="112"/>
      <c r="B23" s="112" t="s">
        <v>15</v>
      </c>
      <c r="C23" s="114"/>
      <c r="D23" s="62" t="s">
        <v>9</v>
      </c>
      <c r="E23" s="71">
        <v>361813000</v>
      </c>
      <c r="F23" s="71">
        <v>0</v>
      </c>
      <c r="G23" s="71">
        <v>0</v>
      </c>
      <c r="H23" s="71">
        <v>361813000</v>
      </c>
    </row>
    <row r="24" spans="1:8">
      <c r="A24" s="112"/>
      <c r="B24" s="112"/>
      <c r="C24" s="112"/>
      <c r="D24" s="62" t="s">
        <v>10</v>
      </c>
      <c r="E24" s="71">
        <v>361813000</v>
      </c>
      <c r="F24" s="71">
        <v>0</v>
      </c>
      <c r="G24" s="71">
        <v>0</v>
      </c>
      <c r="H24" s="71">
        <v>361813000</v>
      </c>
    </row>
    <row r="25" spans="1:8">
      <c r="A25" s="112"/>
      <c r="B25" s="113"/>
      <c r="C25" s="113"/>
      <c r="D25" s="62" t="s">
        <v>11</v>
      </c>
      <c r="E25" s="71">
        <v>0</v>
      </c>
      <c r="F25" s="71">
        <v>0</v>
      </c>
      <c r="G25" s="71">
        <v>0</v>
      </c>
      <c r="H25" s="71">
        <v>0</v>
      </c>
    </row>
    <row r="26" spans="1:8">
      <c r="A26" s="116" t="s">
        <v>15</v>
      </c>
      <c r="B26" s="115"/>
      <c r="C26" s="115"/>
      <c r="D26" s="64" t="s">
        <v>9</v>
      </c>
      <c r="E26" s="72">
        <v>361813000</v>
      </c>
      <c r="F26" s="72">
        <v>0</v>
      </c>
      <c r="G26" s="72">
        <v>0</v>
      </c>
      <c r="H26" s="72">
        <v>361813000</v>
      </c>
    </row>
    <row r="27" spans="1:8">
      <c r="A27" s="116"/>
      <c r="B27" s="116"/>
      <c r="C27" s="116"/>
      <c r="D27" s="64" t="s">
        <v>10</v>
      </c>
      <c r="E27" s="72">
        <v>361813000</v>
      </c>
      <c r="F27" s="72">
        <v>0</v>
      </c>
      <c r="G27" s="72">
        <v>0</v>
      </c>
      <c r="H27" s="72">
        <v>361813000</v>
      </c>
    </row>
    <row r="28" spans="1:8">
      <c r="A28" s="117"/>
      <c r="B28" s="117"/>
      <c r="C28" s="117"/>
      <c r="D28" s="64" t="s">
        <v>11</v>
      </c>
      <c r="E28" s="72">
        <v>0</v>
      </c>
      <c r="F28" s="72">
        <v>0</v>
      </c>
      <c r="G28" s="72">
        <v>0</v>
      </c>
      <c r="H28" s="72">
        <v>0</v>
      </c>
    </row>
    <row r="29" spans="1:8">
      <c r="A29" s="114"/>
      <c r="B29" s="114"/>
      <c r="C29" s="114" t="s">
        <v>16</v>
      </c>
      <c r="D29" s="62" t="s">
        <v>9</v>
      </c>
      <c r="E29" s="71">
        <v>0</v>
      </c>
      <c r="F29" s="71">
        <v>0</v>
      </c>
      <c r="G29" s="71">
        <v>0</v>
      </c>
      <c r="H29" s="71">
        <v>0</v>
      </c>
    </row>
    <row r="30" spans="1:8">
      <c r="A30" s="112"/>
      <c r="B30" s="112"/>
      <c r="C30" s="112"/>
      <c r="D30" s="62" t="s">
        <v>10</v>
      </c>
      <c r="E30" s="71">
        <v>0</v>
      </c>
      <c r="F30" s="71">
        <v>0</v>
      </c>
      <c r="G30" s="71">
        <v>0</v>
      </c>
      <c r="H30" s="71">
        <v>0</v>
      </c>
    </row>
    <row r="31" spans="1:8">
      <c r="A31" s="112"/>
      <c r="B31" s="112"/>
      <c r="C31" s="113"/>
      <c r="D31" s="62" t="s">
        <v>11</v>
      </c>
      <c r="E31" s="71">
        <v>0</v>
      </c>
      <c r="F31" s="71">
        <v>0</v>
      </c>
      <c r="G31" s="71">
        <v>0</v>
      </c>
      <c r="H31" s="71">
        <v>0</v>
      </c>
    </row>
    <row r="32" spans="1:8">
      <c r="A32" s="116"/>
      <c r="B32" s="116"/>
      <c r="C32" s="115" t="s">
        <v>17</v>
      </c>
      <c r="D32" s="64" t="s">
        <v>9</v>
      </c>
      <c r="E32" s="72">
        <v>0</v>
      </c>
      <c r="F32" s="72">
        <v>0</v>
      </c>
      <c r="G32" s="72">
        <v>300000</v>
      </c>
      <c r="H32" s="72">
        <v>300000</v>
      </c>
    </row>
    <row r="33" spans="1:8">
      <c r="A33" s="116"/>
      <c r="B33" s="116"/>
      <c r="C33" s="116"/>
      <c r="D33" s="64" t="s">
        <v>10</v>
      </c>
      <c r="E33" s="72">
        <v>0</v>
      </c>
      <c r="F33" s="72">
        <v>0</v>
      </c>
      <c r="G33" s="72">
        <v>250000</v>
      </c>
      <c r="H33" s="72">
        <v>250000</v>
      </c>
    </row>
    <row r="34" spans="1:8">
      <c r="A34" s="116"/>
      <c r="B34" s="116"/>
      <c r="C34" s="117"/>
      <c r="D34" s="64" t="s">
        <v>11</v>
      </c>
      <c r="E34" s="72">
        <v>0</v>
      </c>
      <c r="F34" s="72">
        <v>0</v>
      </c>
      <c r="G34" s="72">
        <v>50000</v>
      </c>
      <c r="H34" s="72">
        <v>50000</v>
      </c>
    </row>
    <row r="35" spans="1:8">
      <c r="A35" s="112"/>
      <c r="B35" s="112" t="s">
        <v>18</v>
      </c>
      <c r="C35" s="114"/>
      <c r="D35" s="62" t="s">
        <v>9</v>
      </c>
      <c r="E35" s="71">
        <v>0</v>
      </c>
      <c r="F35" s="71">
        <v>0</v>
      </c>
      <c r="G35" s="71">
        <v>300000</v>
      </c>
      <c r="H35" s="71">
        <v>300000</v>
      </c>
    </row>
    <row r="36" spans="1:8">
      <c r="A36" s="112"/>
      <c r="B36" s="112"/>
      <c r="C36" s="112"/>
      <c r="D36" s="62" t="s">
        <v>10</v>
      </c>
      <c r="E36" s="71">
        <v>0</v>
      </c>
      <c r="F36" s="71">
        <v>0</v>
      </c>
      <c r="G36" s="71">
        <v>250000</v>
      </c>
      <c r="H36" s="71">
        <v>250000</v>
      </c>
    </row>
    <row r="37" spans="1:8">
      <c r="A37" s="112"/>
      <c r="B37" s="113"/>
      <c r="C37" s="113"/>
      <c r="D37" s="62" t="s">
        <v>11</v>
      </c>
      <c r="E37" s="71">
        <v>0</v>
      </c>
      <c r="F37" s="71">
        <v>0</v>
      </c>
      <c r="G37" s="71">
        <v>50000</v>
      </c>
      <c r="H37" s="71">
        <v>50000</v>
      </c>
    </row>
    <row r="38" spans="1:8">
      <c r="A38" s="116" t="s">
        <v>18</v>
      </c>
      <c r="B38" s="115"/>
      <c r="C38" s="115"/>
      <c r="D38" s="64" t="s">
        <v>9</v>
      </c>
      <c r="E38" s="72">
        <v>0</v>
      </c>
      <c r="F38" s="72">
        <v>0</v>
      </c>
      <c r="G38" s="72">
        <v>300000</v>
      </c>
      <c r="H38" s="72">
        <v>300000</v>
      </c>
    </row>
    <row r="39" spans="1:8">
      <c r="A39" s="116"/>
      <c r="B39" s="116"/>
      <c r="C39" s="116"/>
      <c r="D39" s="64" t="s">
        <v>10</v>
      </c>
      <c r="E39" s="72">
        <v>0</v>
      </c>
      <c r="F39" s="72">
        <v>0</v>
      </c>
      <c r="G39" s="72">
        <v>250000</v>
      </c>
      <c r="H39" s="72">
        <v>250000</v>
      </c>
    </row>
    <row r="40" spans="1:8">
      <c r="A40" s="117"/>
      <c r="B40" s="117"/>
      <c r="C40" s="117"/>
      <c r="D40" s="64" t="s">
        <v>11</v>
      </c>
      <c r="E40" s="72">
        <v>0</v>
      </c>
      <c r="F40" s="72">
        <v>0</v>
      </c>
      <c r="G40" s="72">
        <v>50000</v>
      </c>
      <c r="H40" s="72">
        <v>50000</v>
      </c>
    </row>
    <row r="41" spans="1:8">
      <c r="A41" s="114"/>
      <c r="B41" s="114"/>
      <c r="C41" s="114" t="s">
        <v>19</v>
      </c>
      <c r="D41" s="62" t="s">
        <v>9</v>
      </c>
      <c r="E41" s="71">
        <v>0</v>
      </c>
      <c r="F41" s="71">
        <v>0</v>
      </c>
      <c r="G41" s="71">
        <v>0</v>
      </c>
      <c r="H41" s="71">
        <v>0</v>
      </c>
    </row>
    <row r="42" spans="1:8">
      <c r="A42" s="112"/>
      <c r="B42" s="112"/>
      <c r="C42" s="112"/>
      <c r="D42" s="62" t="s">
        <v>10</v>
      </c>
      <c r="E42" s="71">
        <v>0</v>
      </c>
      <c r="F42" s="71">
        <v>0</v>
      </c>
      <c r="G42" s="71">
        <v>0</v>
      </c>
      <c r="H42" s="71">
        <v>0</v>
      </c>
    </row>
    <row r="43" spans="1:8">
      <c r="A43" s="112"/>
      <c r="B43" s="112"/>
      <c r="C43" s="113"/>
      <c r="D43" s="62" t="s">
        <v>11</v>
      </c>
      <c r="E43" s="71">
        <v>0</v>
      </c>
      <c r="F43" s="71">
        <v>0</v>
      </c>
      <c r="G43" s="71">
        <v>0</v>
      </c>
      <c r="H43" s="71">
        <v>0</v>
      </c>
    </row>
    <row r="44" spans="1:8">
      <c r="A44" s="116"/>
      <c r="B44" s="116"/>
      <c r="C44" s="115" t="s">
        <v>109</v>
      </c>
      <c r="D44" s="64" t="s">
        <v>9</v>
      </c>
      <c r="E44" s="72">
        <v>0</v>
      </c>
      <c r="F44" s="72">
        <v>0</v>
      </c>
      <c r="G44" s="72">
        <v>3400000</v>
      </c>
      <c r="H44" s="72">
        <v>3400000</v>
      </c>
    </row>
    <row r="45" spans="1:8">
      <c r="A45" s="116"/>
      <c r="B45" s="116"/>
      <c r="C45" s="116"/>
      <c r="D45" s="64" t="s">
        <v>10</v>
      </c>
      <c r="E45" s="72">
        <v>0</v>
      </c>
      <c r="F45" s="72">
        <v>0</v>
      </c>
      <c r="G45" s="72">
        <v>3400000</v>
      </c>
      <c r="H45" s="72">
        <v>3400000</v>
      </c>
    </row>
    <row r="46" spans="1:8">
      <c r="A46" s="116"/>
      <c r="B46" s="116"/>
      <c r="C46" s="117"/>
      <c r="D46" s="64" t="s">
        <v>11</v>
      </c>
      <c r="E46" s="72">
        <v>0</v>
      </c>
      <c r="F46" s="72">
        <v>0</v>
      </c>
      <c r="G46" s="72">
        <v>0</v>
      </c>
      <c r="H46" s="72">
        <v>0</v>
      </c>
    </row>
    <row r="47" spans="1:8">
      <c r="A47" s="112"/>
      <c r="B47" s="112" t="s">
        <v>20</v>
      </c>
      <c r="C47" s="114"/>
      <c r="D47" s="62" t="s">
        <v>9</v>
      </c>
      <c r="E47" s="71">
        <v>0</v>
      </c>
      <c r="F47" s="71">
        <v>0</v>
      </c>
      <c r="G47" s="71">
        <v>3400000</v>
      </c>
      <c r="H47" s="71">
        <v>3400000</v>
      </c>
    </row>
    <row r="48" spans="1:8">
      <c r="A48" s="112"/>
      <c r="B48" s="112"/>
      <c r="C48" s="112"/>
      <c r="D48" s="62" t="s">
        <v>10</v>
      </c>
      <c r="E48" s="71">
        <v>0</v>
      </c>
      <c r="F48" s="71">
        <v>0</v>
      </c>
      <c r="G48" s="71">
        <v>3400000</v>
      </c>
      <c r="H48" s="71">
        <v>3400000</v>
      </c>
    </row>
    <row r="49" spans="1:8">
      <c r="A49" s="112"/>
      <c r="B49" s="113"/>
      <c r="C49" s="113"/>
      <c r="D49" s="62" t="s">
        <v>11</v>
      </c>
      <c r="E49" s="71">
        <v>0</v>
      </c>
      <c r="F49" s="71">
        <v>0</v>
      </c>
      <c r="G49" s="71">
        <v>0</v>
      </c>
      <c r="H49" s="71">
        <v>0</v>
      </c>
    </row>
    <row r="50" spans="1:8">
      <c r="A50" s="116" t="s">
        <v>20</v>
      </c>
      <c r="B50" s="115"/>
      <c r="C50" s="115"/>
      <c r="D50" s="64" t="s">
        <v>9</v>
      </c>
      <c r="E50" s="72">
        <v>0</v>
      </c>
      <c r="F50" s="72">
        <v>0</v>
      </c>
      <c r="G50" s="72">
        <v>3400000</v>
      </c>
      <c r="H50" s="72">
        <v>3400000</v>
      </c>
    </row>
    <row r="51" spans="1:8">
      <c r="A51" s="116"/>
      <c r="B51" s="116"/>
      <c r="C51" s="116"/>
      <c r="D51" s="64" t="s">
        <v>10</v>
      </c>
      <c r="E51" s="72">
        <v>0</v>
      </c>
      <c r="F51" s="72">
        <v>0</v>
      </c>
      <c r="G51" s="72">
        <v>3400000</v>
      </c>
      <c r="H51" s="72">
        <v>3400000</v>
      </c>
    </row>
    <row r="52" spans="1:8">
      <c r="A52" s="117"/>
      <c r="B52" s="117"/>
      <c r="C52" s="117"/>
      <c r="D52" s="64" t="s">
        <v>11</v>
      </c>
      <c r="E52" s="72">
        <v>0</v>
      </c>
      <c r="F52" s="72">
        <v>0</v>
      </c>
      <c r="G52" s="72">
        <v>0</v>
      </c>
      <c r="H52" s="72">
        <v>0</v>
      </c>
    </row>
    <row r="53" spans="1:8">
      <c r="A53" s="114"/>
      <c r="B53" s="114"/>
      <c r="C53" s="114" t="s">
        <v>21</v>
      </c>
      <c r="D53" s="62" t="s">
        <v>9</v>
      </c>
      <c r="E53" s="71">
        <v>0</v>
      </c>
      <c r="F53" s="71">
        <v>7977085</v>
      </c>
      <c r="G53" s="71">
        <v>0</v>
      </c>
      <c r="H53" s="71">
        <v>7977085</v>
      </c>
    </row>
    <row r="54" spans="1:8">
      <c r="A54" s="112"/>
      <c r="B54" s="112"/>
      <c r="C54" s="112"/>
      <c r="D54" s="62" t="s">
        <v>10</v>
      </c>
      <c r="E54" s="71">
        <v>0</v>
      </c>
      <c r="F54" s="71">
        <v>7977085</v>
      </c>
      <c r="G54" s="71">
        <v>0</v>
      </c>
      <c r="H54" s="71">
        <v>7977085</v>
      </c>
    </row>
    <row r="55" spans="1:8">
      <c r="A55" s="112"/>
      <c r="B55" s="112"/>
      <c r="C55" s="113"/>
      <c r="D55" s="62" t="s">
        <v>11</v>
      </c>
      <c r="E55" s="71">
        <v>0</v>
      </c>
      <c r="F55" s="71">
        <v>0</v>
      </c>
      <c r="G55" s="71">
        <v>0</v>
      </c>
      <c r="H55" s="71">
        <v>0</v>
      </c>
    </row>
    <row r="56" spans="1:8">
      <c r="A56" s="116"/>
      <c r="B56" s="116" t="s">
        <v>22</v>
      </c>
      <c r="C56" s="115"/>
      <c r="D56" s="64" t="s">
        <v>9</v>
      </c>
      <c r="E56" s="72">
        <v>0</v>
      </c>
      <c r="F56" s="72">
        <v>7977085</v>
      </c>
      <c r="G56" s="72">
        <v>0</v>
      </c>
      <c r="H56" s="72">
        <v>7977085</v>
      </c>
    </row>
    <row r="57" spans="1:8">
      <c r="A57" s="116"/>
      <c r="B57" s="116"/>
      <c r="C57" s="116"/>
      <c r="D57" s="64" t="s">
        <v>10</v>
      </c>
      <c r="E57" s="72">
        <v>0</v>
      </c>
      <c r="F57" s="72">
        <v>7977085</v>
      </c>
      <c r="G57" s="72">
        <v>0</v>
      </c>
      <c r="H57" s="72">
        <v>7977085</v>
      </c>
    </row>
    <row r="58" spans="1:8">
      <c r="A58" s="116"/>
      <c r="B58" s="117"/>
      <c r="C58" s="117"/>
      <c r="D58" s="64" t="s">
        <v>11</v>
      </c>
      <c r="E58" s="72">
        <v>0</v>
      </c>
      <c r="F58" s="72">
        <v>0</v>
      </c>
      <c r="G58" s="72">
        <v>0</v>
      </c>
      <c r="H58" s="72">
        <v>0</v>
      </c>
    </row>
    <row r="59" spans="1:8">
      <c r="A59" s="112" t="s">
        <v>22</v>
      </c>
      <c r="B59" s="114"/>
      <c r="C59" s="114"/>
      <c r="D59" s="62" t="s">
        <v>9</v>
      </c>
      <c r="E59" s="71">
        <v>0</v>
      </c>
      <c r="F59" s="71">
        <v>7977085</v>
      </c>
      <c r="G59" s="71">
        <v>0</v>
      </c>
      <c r="H59" s="71">
        <v>7977085</v>
      </c>
    </row>
    <row r="60" spans="1:8">
      <c r="A60" s="112"/>
      <c r="B60" s="112"/>
      <c r="C60" s="112"/>
      <c r="D60" s="62" t="s">
        <v>10</v>
      </c>
      <c r="E60" s="71">
        <v>0</v>
      </c>
      <c r="F60" s="71">
        <v>7977085</v>
      </c>
      <c r="G60" s="71">
        <v>0</v>
      </c>
      <c r="H60" s="71">
        <v>7977085</v>
      </c>
    </row>
    <row r="61" spans="1:8">
      <c r="A61" s="113"/>
      <c r="B61" s="113"/>
      <c r="C61" s="113"/>
      <c r="D61" s="62" t="s">
        <v>11</v>
      </c>
      <c r="E61" s="71">
        <v>0</v>
      </c>
      <c r="F61" s="71">
        <v>0</v>
      </c>
      <c r="G61" s="71">
        <v>0</v>
      </c>
      <c r="H61" s="71">
        <v>0</v>
      </c>
    </row>
    <row r="62" spans="1:8">
      <c r="A62" s="115"/>
      <c r="B62" s="115"/>
      <c r="C62" s="115" t="s">
        <v>23</v>
      </c>
      <c r="D62" s="64" t="s">
        <v>9</v>
      </c>
      <c r="E62" s="72">
        <v>3861</v>
      </c>
      <c r="F62" s="72">
        <v>26239</v>
      </c>
      <c r="G62" s="72">
        <v>0</v>
      </c>
      <c r="H62" s="72">
        <v>30100</v>
      </c>
    </row>
    <row r="63" spans="1:8">
      <c r="A63" s="116"/>
      <c r="B63" s="116"/>
      <c r="C63" s="116"/>
      <c r="D63" s="64" t="s">
        <v>10</v>
      </c>
      <c r="E63" s="72">
        <v>3861</v>
      </c>
      <c r="F63" s="72">
        <v>1075</v>
      </c>
      <c r="G63" s="72">
        <v>39</v>
      </c>
      <c r="H63" s="72">
        <v>4975</v>
      </c>
    </row>
    <row r="64" spans="1:8">
      <c r="A64" s="116"/>
      <c r="B64" s="116"/>
      <c r="C64" s="117"/>
      <c r="D64" s="64" t="s">
        <v>11</v>
      </c>
      <c r="E64" s="72">
        <v>0</v>
      </c>
      <c r="F64" s="72">
        <v>25164</v>
      </c>
      <c r="G64" s="72">
        <v>-39</v>
      </c>
      <c r="H64" s="72">
        <v>25125</v>
      </c>
    </row>
    <row r="65" spans="1:8">
      <c r="A65" s="112"/>
      <c r="B65" s="112"/>
      <c r="C65" s="114" t="s">
        <v>24</v>
      </c>
      <c r="D65" s="62" t="s">
        <v>9</v>
      </c>
      <c r="E65" s="71">
        <v>0</v>
      </c>
      <c r="F65" s="71">
        <v>3775815</v>
      </c>
      <c r="G65" s="71">
        <v>0</v>
      </c>
      <c r="H65" s="71">
        <v>3775815</v>
      </c>
    </row>
    <row r="66" spans="1:8">
      <c r="A66" s="112"/>
      <c r="B66" s="112"/>
      <c r="C66" s="112"/>
      <c r="D66" s="62" t="s">
        <v>10</v>
      </c>
      <c r="E66" s="71">
        <v>0</v>
      </c>
      <c r="F66" s="71">
        <v>3590000</v>
      </c>
      <c r="G66" s="71">
        <v>0</v>
      </c>
      <c r="H66" s="71">
        <v>3590000</v>
      </c>
    </row>
    <row r="67" spans="1:8">
      <c r="A67" s="112"/>
      <c r="B67" s="112"/>
      <c r="C67" s="113"/>
      <c r="D67" s="62" t="s">
        <v>11</v>
      </c>
      <c r="E67" s="71">
        <v>0</v>
      </c>
      <c r="F67" s="71">
        <v>185815</v>
      </c>
      <c r="G67" s="71">
        <v>0</v>
      </c>
      <c r="H67" s="71">
        <v>185815</v>
      </c>
    </row>
    <row r="68" spans="1:8">
      <c r="A68" s="116"/>
      <c r="B68" s="116" t="s">
        <v>25</v>
      </c>
      <c r="C68" s="115"/>
      <c r="D68" s="64" t="s">
        <v>9</v>
      </c>
      <c r="E68" s="72">
        <v>3861</v>
      </c>
      <c r="F68" s="72">
        <v>3802054</v>
      </c>
      <c r="G68" s="72">
        <v>0</v>
      </c>
      <c r="H68" s="72">
        <v>3805915</v>
      </c>
    </row>
    <row r="69" spans="1:8">
      <c r="A69" s="116"/>
      <c r="B69" s="116"/>
      <c r="C69" s="116"/>
      <c r="D69" s="64" t="s">
        <v>10</v>
      </c>
      <c r="E69" s="72">
        <v>3861</v>
      </c>
      <c r="F69" s="72">
        <v>3591075</v>
      </c>
      <c r="G69" s="72">
        <v>39</v>
      </c>
      <c r="H69" s="72">
        <v>3594975</v>
      </c>
    </row>
    <row r="70" spans="1:8">
      <c r="A70" s="116"/>
      <c r="B70" s="117"/>
      <c r="C70" s="117"/>
      <c r="D70" s="64" t="s">
        <v>11</v>
      </c>
      <c r="E70" s="72">
        <v>0</v>
      </c>
      <c r="F70" s="72">
        <v>210979</v>
      </c>
      <c r="G70" s="72">
        <v>-39</v>
      </c>
      <c r="H70" s="72">
        <v>210940</v>
      </c>
    </row>
    <row r="71" spans="1:8">
      <c r="A71" s="112" t="s">
        <v>25</v>
      </c>
      <c r="B71" s="114"/>
      <c r="C71" s="114"/>
      <c r="D71" s="62" t="s">
        <v>9</v>
      </c>
      <c r="E71" s="71">
        <v>3861</v>
      </c>
      <c r="F71" s="71">
        <v>3802054</v>
      </c>
      <c r="G71" s="71">
        <v>0</v>
      </c>
      <c r="H71" s="71">
        <v>3805915</v>
      </c>
    </row>
    <row r="72" spans="1:8">
      <c r="A72" s="112"/>
      <c r="B72" s="112"/>
      <c r="C72" s="112"/>
      <c r="D72" s="62" t="s">
        <v>10</v>
      </c>
      <c r="E72" s="71">
        <v>3861</v>
      </c>
      <c r="F72" s="71">
        <v>3591075</v>
      </c>
      <c r="G72" s="71">
        <v>39</v>
      </c>
      <c r="H72" s="71">
        <v>3594975</v>
      </c>
    </row>
    <row r="73" spans="1:8">
      <c r="A73" s="113"/>
      <c r="B73" s="113"/>
      <c r="C73" s="113"/>
      <c r="D73" s="62" t="s">
        <v>11</v>
      </c>
      <c r="E73" s="71">
        <v>0</v>
      </c>
      <c r="F73" s="71">
        <v>210979</v>
      </c>
      <c r="G73" s="71">
        <v>-39</v>
      </c>
      <c r="H73" s="71">
        <v>210940</v>
      </c>
    </row>
    <row r="74" spans="1:8">
      <c r="A74" s="106" t="s">
        <v>26</v>
      </c>
      <c r="B74" s="107"/>
      <c r="C74" s="107"/>
      <c r="D74" s="66" t="s">
        <v>9</v>
      </c>
      <c r="E74" s="67">
        <v>361816861</v>
      </c>
      <c r="F74" s="67">
        <v>52779139</v>
      </c>
      <c r="G74" s="67">
        <v>3700000</v>
      </c>
      <c r="H74" s="67">
        <v>418296000</v>
      </c>
    </row>
    <row r="75" spans="1:8">
      <c r="A75" s="108"/>
      <c r="B75" s="109"/>
      <c r="C75" s="109"/>
      <c r="D75" s="68" t="s">
        <v>10</v>
      </c>
      <c r="E75" s="69">
        <v>361816861</v>
      </c>
      <c r="F75" s="69">
        <v>52978160</v>
      </c>
      <c r="G75" s="69">
        <v>3650039</v>
      </c>
      <c r="H75" s="69">
        <v>418445060</v>
      </c>
    </row>
    <row r="76" spans="1:8">
      <c r="A76" s="110"/>
      <c r="B76" s="111"/>
      <c r="C76" s="111"/>
      <c r="D76" s="68" t="s">
        <v>11</v>
      </c>
      <c r="E76" s="69">
        <v>0</v>
      </c>
      <c r="F76" s="69">
        <v>-199021</v>
      </c>
      <c r="G76" s="69">
        <v>49961</v>
      </c>
      <c r="H76" s="69">
        <v>-149060</v>
      </c>
    </row>
  </sheetData>
  <mergeCells count="78">
    <mergeCell ref="A68:A70"/>
    <mergeCell ref="B68:B70"/>
    <mergeCell ref="C68:C70"/>
    <mergeCell ref="A71:A73"/>
    <mergeCell ref="B71:B73"/>
    <mergeCell ref="C71:C73"/>
    <mergeCell ref="A65:A67"/>
    <mergeCell ref="B65:B67"/>
    <mergeCell ref="C65:C67"/>
    <mergeCell ref="G3:G4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17:A19"/>
    <mergeCell ref="A23:A25"/>
    <mergeCell ref="B23:B25"/>
    <mergeCell ref="C23:C25"/>
    <mergeCell ref="A26:A28"/>
    <mergeCell ref="B26:B28"/>
    <mergeCell ref="C26:C28"/>
    <mergeCell ref="A1:C1"/>
    <mergeCell ref="A8:A10"/>
    <mergeCell ref="B8:B10"/>
    <mergeCell ref="C8:C10"/>
    <mergeCell ref="A2:C2"/>
    <mergeCell ref="A3:C3"/>
    <mergeCell ref="A5:A7"/>
    <mergeCell ref="B5:B7"/>
    <mergeCell ref="C5:C7"/>
    <mergeCell ref="H3:H4"/>
    <mergeCell ref="A74:C76"/>
    <mergeCell ref="A11:A13"/>
    <mergeCell ref="B11:B13"/>
    <mergeCell ref="C11:C13"/>
    <mergeCell ref="A14:A16"/>
    <mergeCell ref="B14:B16"/>
    <mergeCell ref="C14:C16"/>
    <mergeCell ref="D3:D4"/>
    <mergeCell ref="E3:E4"/>
    <mergeCell ref="F3:F4"/>
    <mergeCell ref="B17:B19"/>
    <mergeCell ref="C17:C19"/>
    <mergeCell ref="A20:A22"/>
    <mergeCell ref="B20:B22"/>
    <mergeCell ref="C20:C22"/>
  </mergeCells>
  <phoneticPr fontId="1" type="noConversion"/>
  <pageMargins left="0.7" right="0.7" top="0.75" bottom="0.75" header="0.3" footer="0.3"/>
  <pageSetup paperSize="9" scale="73" orientation="portrait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0BC7F-B452-4E28-89D5-2A3BCACBA922}">
  <dimension ref="A1:H140"/>
  <sheetViews>
    <sheetView view="pageBreakPreview" zoomScaleNormal="100" zoomScaleSheetLayoutView="100" workbookViewId="0">
      <selection sqref="A1:C1"/>
    </sheetView>
  </sheetViews>
  <sheetFormatPr defaultRowHeight="16.5"/>
  <cols>
    <col min="1" max="3" width="9.625" customWidth="1"/>
    <col min="4" max="5" width="11.625" customWidth="1"/>
    <col min="6" max="6" width="15.625" customWidth="1"/>
    <col min="7" max="8" width="11.375" bestFit="1" customWidth="1"/>
    <col min="9" max="9" width="11" bestFit="1" customWidth="1"/>
  </cols>
  <sheetData>
    <row r="1" spans="1:8" s="46" customFormat="1" ht="26.25">
      <c r="A1" s="128" t="s">
        <v>67</v>
      </c>
      <c r="B1" s="128"/>
      <c r="C1" s="128"/>
    </row>
    <row r="2" spans="1:8" s="46" customFormat="1" ht="26.25" customHeight="1">
      <c r="A2" s="129" t="s">
        <v>110</v>
      </c>
      <c r="B2" s="129"/>
      <c r="C2" s="129"/>
    </row>
    <row r="3" spans="1:8">
      <c r="A3" s="120" t="s">
        <v>0</v>
      </c>
      <c r="B3" s="121"/>
      <c r="C3" s="121"/>
      <c r="D3" s="104" t="s">
        <v>1</v>
      </c>
      <c r="E3" s="104" t="s">
        <v>99</v>
      </c>
      <c r="F3" s="104" t="s">
        <v>3</v>
      </c>
      <c r="G3" s="104" t="s">
        <v>4</v>
      </c>
      <c r="H3" s="104" t="s">
        <v>5</v>
      </c>
    </row>
    <row r="4" spans="1:8">
      <c r="A4" s="86" t="s">
        <v>6</v>
      </c>
      <c r="B4" s="86" t="s">
        <v>7</v>
      </c>
      <c r="C4" s="86" t="s">
        <v>8</v>
      </c>
      <c r="D4" s="105"/>
      <c r="E4" s="105"/>
      <c r="F4" s="105"/>
      <c r="G4" s="105"/>
      <c r="H4" s="105"/>
    </row>
    <row r="5" spans="1:8">
      <c r="A5" s="126"/>
      <c r="B5" s="126"/>
      <c r="C5" s="126" t="s">
        <v>14</v>
      </c>
      <c r="D5" s="60" t="s">
        <v>9</v>
      </c>
      <c r="E5" s="61">
        <v>242778000</v>
      </c>
      <c r="F5" s="61">
        <v>39600</v>
      </c>
      <c r="G5" s="61">
        <v>0</v>
      </c>
      <c r="H5" s="61">
        <v>242817600</v>
      </c>
    </row>
    <row r="6" spans="1:8">
      <c r="A6" s="125"/>
      <c r="B6" s="125"/>
      <c r="C6" s="125"/>
      <c r="D6" s="88" t="s">
        <v>10</v>
      </c>
      <c r="E6" s="63">
        <v>242778000</v>
      </c>
      <c r="F6" s="63">
        <v>0</v>
      </c>
      <c r="G6" s="63">
        <v>0</v>
      </c>
      <c r="H6" s="63">
        <v>242778000</v>
      </c>
    </row>
    <row r="7" spans="1:8">
      <c r="A7" s="125"/>
      <c r="B7" s="125"/>
      <c r="C7" s="127"/>
      <c r="D7" s="88" t="s">
        <v>11</v>
      </c>
      <c r="E7" s="63">
        <v>0</v>
      </c>
      <c r="F7" s="63">
        <v>39600</v>
      </c>
      <c r="G7" s="63">
        <v>0</v>
      </c>
      <c r="H7" s="63">
        <v>39600</v>
      </c>
    </row>
    <row r="8" spans="1:8">
      <c r="A8" s="122"/>
      <c r="B8" s="122"/>
      <c r="C8" s="123" t="s">
        <v>28</v>
      </c>
      <c r="D8" s="87" t="s">
        <v>9</v>
      </c>
      <c r="E8" s="65">
        <v>31125326</v>
      </c>
      <c r="F8" s="65">
        <v>1474114</v>
      </c>
      <c r="G8" s="65">
        <v>0</v>
      </c>
      <c r="H8" s="65">
        <v>32599440</v>
      </c>
    </row>
    <row r="9" spans="1:8">
      <c r="A9" s="122"/>
      <c r="B9" s="122"/>
      <c r="C9" s="122"/>
      <c r="D9" s="87" t="s">
        <v>10</v>
      </c>
      <c r="E9" s="65">
        <v>30180690</v>
      </c>
      <c r="F9" s="65">
        <v>617640</v>
      </c>
      <c r="G9" s="65">
        <v>0</v>
      </c>
      <c r="H9" s="65">
        <v>30798330</v>
      </c>
    </row>
    <row r="10" spans="1:8">
      <c r="A10" s="122"/>
      <c r="B10" s="122"/>
      <c r="C10" s="124"/>
      <c r="D10" s="87" t="s">
        <v>11</v>
      </c>
      <c r="E10" s="65">
        <v>944636</v>
      </c>
      <c r="F10" s="65">
        <v>856474</v>
      </c>
      <c r="G10" s="65">
        <v>0</v>
      </c>
      <c r="H10" s="65">
        <v>1801110</v>
      </c>
    </row>
    <row r="11" spans="1:8">
      <c r="A11" s="125"/>
      <c r="B11" s="125"/>
      <c r="C11" s="126" t="s">
        <v>29</v>
      </c>
      <c r="D11" s="88" t="s">
        <v>9</v>
      </c>
      <c r="E11" s="63">
        <v>22794000</v>
      </c>
      <c r="F11" s="63">
        <v>147420</v>
      </c>
      <c r="G11" s="63">
        <v>0</v>
      </c>
      <c r="H11" s="63">
        <v>22941420</v>
      </c>
    </row>
    <row r="12" spans="1:8">
      <c r="A12" s="125"/>
      <c r="B12" s="125"/>
      <c r="C12" s="125"/>
      <c r="D12" s="88" t="s">
        <v>10</v>
      </c>
      <c r="E12" s="63">
        <v>22794000</v>
      </c>
      <c r="F12" s="63">
        <v>0</v>
      </c>
      <c r="G12" s="63">
        <v>0</v>
      </c>
      <c r="H12" s="63">
        <v>22794000</v>
      </c>
    </row>
    <row r="13" spans="1:8">
      <c r="A13" s="125"/>
      <c r="B13" s="125"/>
      <c r="C13" s="127"/>
      <c r="D13" s="88" t="s">
        <v>11</v>
      </c>
      <c r="E13" s="63">
        <v>0</v>
      </c>
      <c r="F13" s="63">
        <v>147420</v>
      </c>
      <c r="G13" s="63">
        <v>0</v>
      </c>
      <c r="H13" s="63">
        <v>147420</v>
      </c>
    </row>
    <row r="14" spans="1:8">
      <c r="A14" s="122"/>
      <c r="B14" s="122"/>
      <c r="C14" s="123" t="s">
        <v>30</v>
      </c>
      <c r="D14" s="87" t="s">
        <v>9</v>
      </c>
      <c r="E14" s="65">
        <v>25187834</v>
      </c>
      <c r="F14" s="65">
        <v>0</v>
      </c>
      <c r="G14" s="65">
        <v>0</v>
      </c>
      <c r="H14" s="65">
        <v>25187834</v>
      </c>
    </row>
    <row r="15" spans="1:8">
      <c r="A15" s="122"/>
      <c r="B15" s="122"/>
      <c r="C15" s="122"/>
      <c r="D15" s="87" t="s">
        <v>10</v>
      </c>
      <c r="E15" s="65">
        <v>26132470</v>
      </c>
      <c r="F15" s="65">
        <v>0</v>
      </c>
      <c r="G15" s="65">
        <v>0</v>
      </c>
      <c r="H15" s="65">
        <v>26132470</v>
      </c>
    </row>
    <row r="16" spans="1:8">
      <c r="A16" s="122"/>
      <c r="B16" s="122"/>
      <c r="C16" s="124"/>
      <c r="D16" s="87" t="s">
        <v>11</v>
      </c>
      <c r="E16" s="65">
        <v>-944636</v>
      </c>
      <c r="F16" s="65">
        <v>0</v>
      </c>
      <c r="G16" s="65">
        <v>0</v>
      </c>
      <c r="H16" s="65">
        <v>-944636</v>
      </c>
    </row>
    <row r="17" spans="1:8">
      <c r="A17" s="125"/>
      <c r="B17" s="125"/>
      <c r="C17" s="126" t="s">
        <v>31</v>
      </c>
      <c r="D17" s="88" t="s">
        <v>9</v>
      </c>
      <c r="E17" s="63">
        <v>1723400</v>
      </c>
      <c r="F17" s="63">
        <v>616600</v>
      </c>
      <c r="G17" s="63">
        <v>0</v>
      </c>
      <c r="H17" s="63">
        <v>2340000</v>
      </c>
    </row>
    <row r="18" spans="1:8">
      <c r="A18" s="125"/>
      <c r="B18" s="125"/>
      <c r="C18" s="125"/>
      <c r="D18" s="88" t="s">
        <v>10</v>
      </c>
      <c r="E18" s="63">
        <v>1723400</v>
      </c>
      <c r="F18" s="63">
        <v>232000</v>
      </c>
      <c r="G18" s="63">
        <v>0</v>
      </c>
      <c r="H18" s="63">
        <v>1955400</v>
      </c>
    </row>
    <row r="19" spans="1:8">
      <c r="A19" s="125"/>
      <c r="B19" s="125"/>
      <c r="C19" s="127"/>
      <c r="D19" s="88" t="s">
        <v>11</v>
      </c>
      <c r="E19" s="63">
        <v>0</v>
      </c>
      <c r="F19" s="63">
        <v>384600</v>
      </c>
      <c r="G19" s="63">
        <v>0</v>
      </c>
      <c r="H19" s="63">
        <v>384600</v>
      </c>
    </row>
    <row r="20" spans="1:8">
      <c r="A20" s="122"/>
      <c r="B20" s="122" t="s">
        <v>32</v>
      </c>
      <c r="C20" s="123"/>
      <c r="D20" s="87" t="s">
        <v>9</v>
      </c>
      <c r="E20" s="65">
        <v>323608560</v>
      </c>
      <c r="F20" s="65">
        <v>2277734</v>
      </c>
      <c r="G20" s="65">
        <v>0</v>
      </c>
      <c r="H20" s="65">
        <v>325886294</v>
      </c>
    </row>
    <row r="21" spans="1:8">
      <c r="A21" s="122"/>
      <c r="B21" s="122"/>
      <c r="C21" s="122"/>
      <c r="D21" s="87" t="s">
        <v>10</v>
      </c>
      <c r="E21" s="65">
        <v>323608560</v>
      </c>
      <c r="F21" s="65">
        <v>849640</v>
      </c>
      <c r="G21" s="65">
        <v>0</v>
      </c>
      <c r="H21" s="65">
        <v>324458200</v>
      </c>
    </row>
    <row r="22" spans="1:8">
      <c r="A22" s="122"/>
      <c r="B22" s="124"/>
      <c r="C22" s="124"/>
      <c r="D22" s="87" t="s">
        <v>11</v>
      </c>
      <c r="E22" s="65">
        <v>0</v>
      </c>
      <c r="F22" s="65">
        <v>1428094</v>
      </c>
      <c r="G22" s="65">
        <v>0</v>
      </c>
      <c r="H22" s="65">
        <v>1428094</v>
      </c>
    </row>
    <row r="23" spans="1:8">
      <c r="A23" s="125"/>
      <c r="B23" s="126"/>
      <c r="C23" s="126" t="s">
        <v>33</v>
      </c>
      <c r="D23" s="88" t="s">
        <v>9</v>
      </c>
      <c r="E23" s="63">
        <v>50000</v>
      </c>
      <c r="F23" s="63">
        <v>550000</v>
      </c>
      <c r="G23" s="63">
        <v>0</v>
      </c>
      <c r="H23" s="63">
        <v>600000</v>
      </c>
    </row>
    <row r="24" spans="1:8">
      <c r="A24" s="125"/>
      <c r="B24" s="125"/>
      <c r="C24" s="125"/>
      <c r="D24" s="88" t="s">
        <v>10</v>
      </c>
      <c r="E24" s="63">
        <v>50000</v>
      </c>
      <c r="F24" s="63">
        <v>500000</v>
      </c>
      <c r="G24" s="63">
        <v>0</v>
      </c>
      <c r="H24" s="63">
        <v>550000</v>
      </c>
    </row>
    <row r="25" spans="1:8">
      <c r="A25" s="125"/>
      <c r="B25" s="125"/>
      <c r="C25" s="127"/>
      <c r="D25" s="88" t="s">
        <v>11</v>
      </c>
      <c r="E25" s="63">
        <v>0</v>
      </c>
      <c r="F25" s="63">
        <v>50000</v>
      </c>
      <c r="G25" s="63">
        <v>0</v>
      </c>
      <c r="H25" s="63">
        <v>50000</v>
      </c>
    </row>
    <row r="26" spans="1:8">
      <c r="A26" s="122"/>
      <c r="B26" s="122"/>
      <c r="C26" s="123" t="s">
        <v>112</v>
      </c>
      <c r="D26" s="87" t="s">
        <v>9</v>
      </c>
      <c r="E26" s="65">
        <v>100000</v>
      </c>
      <c r="F26" s="65">
        <v>500000</v>
      </c>
      <c r="G26" s="65">
        <v>0</v>
      </c>
      <c r="H26" s="65">
        <v>600000</v>
      </c>
    </row>
    <row r="27" spans="1:8">
      <c r="A27" s="122"/>
      <c r="B27" s="122"/>
      <c r="C27" s="122"/>
      <c r="D27" s="87" t="s">
        <v>10</v>
      </c>
      <c r="E27" s="65">
        <v>100000</v>
      </c>
      <c r="F27" s="65">
        <v>184200</v>
      </c>
      <c r="G27" s="65">
        <v>0</v>
      </c>
      <c r="H27" s="65">
        <v>284200</v>
      </c>
    </row>
    <row r="28" spans="1:8">
      <c r="A28" s="122"/>
      <c r="B28" s="122"/>
      <c r="C28" s="124"/>
      <c r="D28" s="87" t="s">
        <v>11</v>
      </c>
      <c r="E28" s="65">
        <v>0</v>
      </c>
      <c r="F28" s="65">
        <v>315800</v>
      </c>
      <c r="G28" s="65">
        <v>0</v>
      </c>
      <c r="H28" s="65">
        <v>315800</v>
      </c>
    </row>
    <row r="29" spans="1:8">
      <c r="A29" s="125"/>
      <c r="B29" s="125" t="s">
        <v>100</v>
      </c>
      <c r="C29" s="126"/>
      <c r="D29" s="88" t="s">
        <v>9</v>
      </c>
      <c r="E29" s="63">
        <v>150000</v>
      </c>
      <c r="F29" s="63">
        <v>1050000</v>
      </c>
      <c r="G29" s="63">
        <v>0</v>
      </c>
      <c r="H29" s="63">
        <v>1200000</v>
      </c>
    </row>
    <row r="30" spans="1:8">
      <c r="A30" s="125"/>
      <c r="B30" s="125"/>
      <c r="C30" s="125"/>
      <c r="D30" s="88" t="s">
        <v>10</v>
      </c>
      <c r="E30" s="63">
        <v>150000</v>
      </c>
      <c r="F30" s="63">
        <v>684200</v>
      </c>
      <c r="G30" s="63">
        <v>0</v>
      </c>
      <c r="H30" s="63">
        <v>834200</v>
      </c>
    </row>
    <row r="31" spans="1:8">
      <c r="A31" s="125"/>
      <c r="B31" s="127"/>
      <c r="C31" s="127"/>
      <c r="D31" s="88" t="s">
        <v>11</v>
      </c>
      <c r="E31" s="63">
        <v>0</v>
      </c>
      <c r="F31" s="63">
        <v>365800</v>
      </c>
      <c r="G31" s="63">
        <v>0</v>
      </c>
      <c r="H31" s="63">
        <v>365800</v>
      </c>
    </row>
    <row r="32" spans="1:8">
      <c r="A32" s="122"/>
      <c r="B32" s="123"/>
      <c r="C32" s="123" t="s">
        <v>34</v>
      </c>
      <c r="D32" s="87" t="s">
        <v>9</v>
      </c>
      <c r="E32" s="65">
        <v>0</v>
      </c>
      <c r="F32" s="65">
        <v>400000</v>
      </c>
      <c r="G32" s="65">
        <v>0</v>
      </c>
      <c r="H32" s="65">
        <v>400000</v>
      </c>
    </row>
    <row r="33" spans="1:8">
      <c r="A33" s="122"/>
      <c r="B33" s="122"/>
      <c r="C33" s="122"/>
      <c r="D33" s="87" t="s">
        <v>10</v>
      </c>
      <c r="E33" s="65">
        <v>0</v>
      </c>
      <c r="F33" s="65">
        <v>0</v>
      </c>
      <c r="G33" s="65">
        <v>0</v>
      </c>
      <c r="H33" s="65">
        <v>0</v>
      </c>
    </row>
    <row r="34" spans="1:8">
      <c r="A34" s="122"/>
      <c r="B34" s="122"/>
      <c r="C34" s="124"/>
      <c r="D34" s="87" t="s">
        <v>11</v>
      </c>
      <c r="E34" s="65">
        <v>0</v>
      </c>
      <c r="F34" s="65">
        <v>400000</v>
      </c>
      <c r="G34" s="65">
        <v>0</v>
      </c>
      <c r="H34" s="65">
        <v>400000</v>
      </c>
    </row>
    <row r="35" spans="1:8">
      <c r="A35" s="125"/>
      <c r="B35" s="125"/>
      <c r="C35" s="126" t="s">
        <v>35</v>
      </c>
      <c r="D35" s="88" t="s">
        <v>9</v>
      </c>
      <c r="E35" s="63">
        <v>4393660</v>
      </c>
      <c r="F35" s="63">
        <v>8510340</v>
      </c>
      <c r="G35" s="63">
        <v>400000</v>
      </c>
      <c r="H35" s="63">
        <v>13304000</v>
      </c>
    </row>
    <row r="36" spans="1:8">
      <c r="A36" s="125"/>
      <c r="B36" s="125"/>
      <c r="C36" s="125"/>
      <c r="D36" s="88" t="s">
        <v>10</v>
      </c>
      <c r="E36" s="63">
        <v>4393660</v>
      </c>
      <c r="F36" s="63">
        <v>9063700</v>
      </c>
      <c r="G36" s="63">
        <v>400000</v>
      </c>
      <c r="H36" s="63">
        <v>13857360</v>
      </c>
    </row>
    <row r="37" spans="1:8">
      <c r="A37" s="125"/>
      <c r="B37" s="125"/>
      <c r="C37" s="127"/>
      <c r="D37" s="88" t="s">
        <v>11</v>
      </c>
      <c r="E37" s="63">
        <v>0</v>
      </c>
      <c r="F37" s="63">
        <v>-553360</v>
      </c>
      <c r="G37" s="63">
        <v>0</v>
      </c>
      <c r="H37" s="63">
        <v>-553360</v>
      </c>
    </row>
    <row r="38" spans="1:8">
      <c r="A38" s="122"/>
      <c r="B38" s="122"/>
      <c r="C38" s="123" t="s">
        <v>36</v>
      </c>
      <c r="D38" s="87" t="s">
        <v>9</v>
      </c>
      <c r="E38" s="65">
        <v>2943380</v>
      </c>
      <c r="F38" s="65">
        <v>2696620</v>
      </c>
      <c r="G38" s="65">
        <v>0</v>
      </c>
      <c r="H38" s="65">
        <v>5640000</v>
      </c>
    </row>
    <row r="39" spans="1:8">
      <c r="A39" s="122"/>
      <c r="B39" s="122"/>
      <c r="C39" s="122"/>
      <c r="D39" s="87" t="s">
        <v>10</v>
      </c>
      <c r="E39" s="65">
        <v>2943380</v>
      </c>
      <c r="F39" s="65">
        <v>1428510</v>
      </c>
      <c r="G39" s="65">
        <v>0</v>
      </c>
      <c r="H39" s="65">
        <v>4371890</v>
      </c>
    </row>
    <row r="40" spans="1:8">
      <c r="A40" s="122"/>
      <c r="B40" s="122"/>
      <c r="C40" s="124"/>
      <c r="D40" s="87" t="s">
        <v>11</v>
      </c>
      <c r="E40" s="65">
        <v>0</v>
      </c>
      <c r="F40" s="65">
        <v>1268110</v>
      </c>
      <c r="G40" s="65">
        <v>0</v>
      </c>
      <c r="H40" s="65">
        <v>1268110</v>
      </c>
    </row>
    <row r="41" spans="1:8">
      <c r="A41" s="125"/>
      <c r="B41" s="125"/>
      <c r="C41" s="126" t="s">
        <v>37</v>
      </c>
      <c r="D41" s="88" t="s">
        <v>9</v>
      </c>
      <c r="E41" s="63">
        <v>3444850</v>
      </c>
      <c r="F41" s="63">
        <v>2375150</v>
      </c>
      <c r="G41" s="63">
        <v>0</v>
      </c>
      <c r="H41" s="63">
        <v>5820000</v>
      </c>
    </row>
    <row r="42" spans="1:8">
      <c r="A42" s="125"/>
      <c r="B42" s="125"/>
      <c r="C42" s="125"/>
      <c r="D42" s="88" t="s">
        <v>10</v>
      </c>
      <c r="E42" s="63">
        <v>3444850</v>
      </c>
      <c r="F42" s="63">
        <v>859120</v>
      </c>
      <c r="G42" s="63">
        <v>0</v>
      </c>
      <c r="H42" s="63">
        <v>4303970</v>
      </c>
    </row>
    <row r="43" spans="1:8">
      <c r="A43" s="125"/>
      <c r="B43" s="125"/>
      <c r="C43" s="127"/>
      <c r="D43" s="88" t="s">
        <v>11</v>
      </c>
      <c r="E43" s="63">
        <v>0</v>
      </c>
      <c r="F43" s="63">
        <v>1516030</v>
      </c>
      <c r="G43" s="63">
        <v>0</v>
      </c>
      <c r="H43" s="63">
        <v>1516030</v>
      </c>
    </row>
    <row r="44" spans="1:8">
      <c r="A44" s="122"/>
      <c r="B44" s="122"/>
      <c r="C44" s="123" t="s">
        <v>38</v>
      </c>
      <c r="D44" s="87" t="s">
        <v>9</v>
      </c>
      <c r="E44" s="65">
        <v>3519000</v>
      </c>
      <c r="F44" s="65">
        <v>6081000</v>
      </c>
      <c r="G44" s="65">
        <v>0</v>
      </c>
      <c r="H44" s="65">
        <v>9600000</v>
      </c>
    </row>
    <row r="45" spans="1:8">
      <c r="A45" s="122"/>
      <c r="B45" s="122"/>
      <c r="C45" s="122"/>
      <c r="D45" s="87" t="s">
        <v>10</v>
      </c>
      <c r="E45" s="65">
        <v>3519000</v>
      </c>
      <c r="F45" s="65">
        <v>4474040</v>
      </c>
      <c r="G45" s="65">
        <v>0</v>
      </c>
      <c r="H45" s="65">
        <v>7993040</v>
      </c>
    </row>
    <row r="46" spans="1:8">
      <c r="A46" s="122"/>
      <c r="B46" s="122"/>
      <c r="C46" s="124"/>
      <c r="D46" s="87" t="s">
        <v>11</v>
      </c>
      <c r="E46" s="65">
        <v>0</v>
      </c>
      <c r="F46" s="65">
        <v>1606960</v>
      </c>
      <c r="G46" s="65">
        <v>0</v>
      </c>
      <c r="H46" s="65">
        <v>1606960</v>
      </c>
    </row>
    <row r="47" spans="1:8">
      <c r="A47" s="125"/>
      <c r="B47" s="125"/>
      <c r="C47" s="126" t="s">
        <v>39</v>
      </c>
      <c r="D47" s="88" t="s">
        <v>9</v>
      </c>
      <c r="E47" s="63">
        <v>0</v>
      </c>
      <c r="F47" s="63">
        <v>3880000</v>
      </c>
      <c r="G47" s="63">
        <v>0</v>
      </c>
      <c r="H47" s="63">
        <v>3880000</v>
      </c>
    </row>
    <row r="48" spans="1:8">
      <c r="A48" s="125"/>
      <c r="B48" s="125"/>
      <c r="C48" s="125"/>
      <c r="D48" s="88" t="s">
        <v>10</v>
      </c>
      <c r="E48" s="63">
        <v>0</v>
      </c>
      <c r="F48" s="63">
        <v>3813189</v>
      </c>
      <c r="G48" s="63">
        <v>0</v>
      </c>
      <c r="H48" s="63">
        <v>3813189</v>
      </c>
    </row>
    <row r="49" spans="1:8">
      <c r="A49" s="125"/>
      <c r="B49" s="125"/>
      <c r="C49" s="127"/>
      <c r="D49" s="88" t="s">
        <v>11</v>
      </c>
      <c r="E49" s="63">
        <v>0</v>
      </c>
      <c r="F49" s="63">
        <v>66811</v>
      </c>
      <c r="G49" s="63">
        <v>0</v>
      </c>
      <c r="H49" s="63">
        <v>66811</v>
      </c>
    </row>
    <row r="50" spans="1:8">
      <c r="A50" s="122"/>
      <c r="B50" s="122" t="s">
        <v>40</v>
      </c>
      <c r="C50" s="123"/>
      <c r="D50" s="87" t="s">
        <v>9</v>
      </c>
      <c r="E50" s="65">
        <v>14300890</v>
      </c>
      <c r="F50" s="65">
        <v>23943110</v>
      </c>
      <c r="G50" s="65">
        <v>400000</v>
      </c>
      <c r="H50" s="65">
        <v>38644000</v>
      </c>
    </row>
    <row r="51" spans="1:8">
      <c r="A51" s="122"/>
      <c r="B51" s="122"/>
      <c r="C51" s="122"/>
      <c r="D51" s="87" t="s">
        <v>10</v>
      </c>
      <c r="E51" s="65">
        <v>14300890</v>
      </c>
      <c r="F51" s="65">
        <v>19638559</v>
      </c>
      <c r="G51" s="65">
        <v>400000</v>
      </c>
      <c r="H51" s="65">
        <v>34339449</v>
      </c>
    </row>
    <row r="52" spans="1:8">
      <c r="A52" s="122"/>
      <c r="B52" s="124"/>
      <c r="C52" s="124"/>
      <c r="D52" s="87" t="s">
        <v>11</v>
      </c>
      <c r="E52" s="65">
        <v>0</v>
      </c>
      <c r="F52" s="65">
        <v>4304551</v>
      </c>
      <c r="G52" s="65">
        <v>0</v>
      </c>
      <c r="H52" s="65">
        <v>4304551</v>
      </c>
    </row>
    <row r="53" spans="1:8">
      <c r="A53" s="125" t="s">
        <v>101</v>
      </c>
      <c r="B53" s="126"/>
      <c r="C53" s="126"/>
      <c r="D53" s="88" t="s">
        <v>9</v>
      </c>
      <c r="E53" s="63">
        <v>338059450</v>
      </c>
      <c r="F53" s="63">
        <v>27270844</v>
      </c>
      <c r="G53" s="63">
        <v>400000</v>
      </c>
      <c r="H53" s="63">
        <v>365730294</v>
      </c>
    </row>
    <row r="54" spans="1:8">
      <c r="A54" s="125"/>
      <c r="B54" s="125"/>
      <c r="C54" s="125"/>
      <c r="D54" s="88" t="s">
        <v>10</v>
      </c>
      <c r="E54" s="63">
        <v>338059450</v>
      </c>
      <c r="F54" s="63">
        <v>21172399</v>
      </c>
      <c r="G54" s="63">
        <v>400000</v>
      </c>
      <c r="H54" s="63">
        <v>359631849</v>
      </c>
    </row>
    <row r="55" spans="1:8">
      <c r="A55" s="127"/>
      <c r="B55" s="127"/>
      <c r="C55" s="127"/>
      <c r="D55" s="88" t="s">
        <v>11</v>
      </c>
      <c r="E55" s="63">
        <v>0</v>
      </c>
      <c r="F55" s="63">
        <v>6098445</v>
      </c>
      <c r="G55" s="63">
        <v>0</v>
      </c>
      <c r="H55" s="63">
        <v>6098445</v>
      </c>
    </row>
    <row r="56" spans="1:8">
      <c r="A56" s="123"/>
      <c r="B56" s="123"/>
      <c r="C56" s="123" t="s">
        <v>41</v>
      </c>
      <c r="D56" s="87" t="s">
        <v>9</v>
      </c>
      <c r="E56" s="65">
        <v>0</v>
      </c>
      <c r="F56" s="65">
        <v>5815196</v>
      </c>
      <c r="G56" s="65">
        <v>0</v>
      </c>
      <c r="H56" s="65">
        <v>5815196</v>
      </c>
    </row>
    <row r="57" spans="1:8">
      <c r="A57" s="122"/>
      <c r="B57" s="122"/>
      <c r="C57" s="122"/>
      <c r="D57" s="87" t="s">
        <v>10</v>
      </c>
      <c r="E57" s="65">
        <v>0</v>
      </c>
      <c r="F57" s="65">
        <v>4141156</v>
      </c>
      <c r="G57" s="65">
        <v>0</v>
      </c>
      <c r="H57" s="65">
        <v>4141156</v>
      </c>
    </row>
    <row r="58" spans="1:8">
      <c r="A58" s="122"/>
      <c r="B58" s="122"/>
      <c r="C58" s="124"/>
      <c r="D58" s="87" t="s">
        <v>11</v>
      </c>
      <c r="E58" s="65">
        <v>0</v>
      </c>
      <c r="F58" s="65">
        <v>1674040</v>
      </c>
      <c r="G58" s="65">
        <v>0</v>
      </c>
      <c r="H58" s="65">
        <v>1674040</v>
      </c>
    </row>
    <row r="59" spans="1:8">
      <c r="A59" s="125"/>
      <c r="B59" s="125"/>
      <c r="C59" s="126" t="s">
        <v>42</v>
      </c>
      <c r="D59" s="88" t="s">
        <v>9</v>
      </c>
      <c r="E59" s="63">
        <v>0</v>
      </c>
      <c r="F59" s="63">
        <v>850000</v>
      </c>
      <c r="G59" s="63">
        <v>0</v>
      </c>
      <c r="H59" s="63">
        <v>850000</v>
      </c>
    </row>
    <row r="60" spans="1:8">
      <c r="A60" s="125"/>
      <c r="B60" s="125"/>
      <c r="C60" s="125"/>
      <c r="D60" s="88" t="s">
        <v>10</v>
      </c>
      <c r="E60" s="63">
        <v>0</v>
      </c>
      <c r="F60" s="63">
        <v>0</v>
      </c>
      <c r="G60" s="63">
        <v>0</v>
      </c>
      <c r="H60" s="63">
        <v>0</v>
      </c>
    </row>
    <row r="61" spans="1:8">
      <c r="A61" s="125"/>
      <c r="B61" s="125"/>
      <c r="C61" s="127"/>
      <c r="D61" s="88" t="s">
        <v>11</v>
      </c>
      <c r="E61" s="63">
        <v>0</v>
      </c>
      <c r="F61" s="63">
        <v>850000</v>
      </c>
      <c r="G61" s="63">
        <v>0</v>
      </c>
      <c r="H61" s="63">
        <v>850000</v>
      </c>
    </row>
    <row r="62" spans="1:8">
      <c r="A62" s="122"/>
      <c r="B62" s="122" t="s">
        <v>95</v>
      </c>
      <c r="C62" s="123"/>
      <c r="D62" s="87" t="s">
        <v>9</v>
      </c>
      <c r="E62" s="65">
        <v>0</v>
      </c>
      <c r="F62" s="65">
        <v>6665196</v>
      </c>
      <c r="G62" s="65">
        <v>0</v>
      </c>
      <c r="H62" s="65">
        <v>6665196</v>
      </c>
    </row>
    <row r="63" spans="1:8">
      <c r="A63" s="122"/>
      <c r="B63" s="122"/>
      <c r="C63" s="122"/>
      <c r="D63" s="87" t="s">
        <v>10</v>
      </c>
      <c r="E63" s="65">
        <v>0</v>
      </c>
      <c r="F63" s="65">
        <v>4141156</v>
      </c>
      <c r="G63" s="65">
        <v>0</v>
      </c>
      <c r="H63" s="65">
        <v>4141156</v>
      </c>
    </row>
    <row r="64" spans="1:8">
      <c r="A64" s="122"/>
      <c r="B64" s="124"/>
      <c r="C64" s="124"/>
      <c r="D64" s="87" t="s">
        <v>11</v>
      </c>
      <c r="E64" s="65">
        <v>0</v>
      </c>
      <c r="F64" s="65">
        <v>2524040</v>
      </c>
      <c r="G64" s="65">
        <v>0</v>
      </c>
      <c r="H64" s="65">
        <v>2524040</v>
      </c>
    </row>
    <row r="65" spans="1:8">
      <c r="A65" s="125" t="s">
        <v>96</v>
      </c>
      <c r="B65" s="126"/>
      <c r="C65" s="126"/>
      <c r="D65" s="88" t="s">
        <v>9</v>
      </c>
      <c r="E65" s="63">
        <v>0</v>
      </c>
      <c r="F65" s="63">
        <v>6665196</v>
      </c>
      <c r="G65" s="63">
        <v>0</v>
      </c>
      <c r="H65" s="63">
        <v>6665196</v>
      </c>
    </row>
    <row r="66" spans="1:8">
      <c r="A66" s="125"/>
      <c r="B66" s="125"/>
      <c r="C66" s="125"/>
      <c r="D66" s="88" t="s">
        <v>10</v>
      </c>
      <c r="E66" s="63">
        <v>0</v>
      </c>
      <c r="F66" s="63">
        <v>4141156</v>
      </c>
      <c r="G66" s="63">
        <v>0</v>
      </c>
      <c r="H66" s="63">
        <v>4141156</v>
      </c>
    </row>
    <row r="67" spans="1:8">
      <c r="A67" s="127"/>
      <c r="B67" s="127"/>
      <c r="C67" s="127"/>
      <c r="D67" s="88" t="s">
        <v>11</v>
      </c>
      <c r="E67" s="63">
        <v>0</v>
      </c>
      <c r="F67" s="63">
        <v>2524040</v>
      </c>
      <c r="G67" s="63">
        <v>0</v>
      </c>
      <c r="H67" s="63">
        <v>2524040</v>
      </c>
    </row>
    <row r="68" spans="1:8">
      <c r="A68" s="123"/>
      <c r="B68" s="123"/>
      <c r="C68" s="123" t="s">
        <v>43</v>
      </c>
      <c r="D68" s="87" t="s">
        <v>9</v>
      </c>
      <c r="E68" s="65">
        <v>6571720</v>
      </c>
      <c r="F68" s="65">
        <v>15108280</v>
      </c>
      <c r="G68" s="65">
        <v>0</v>
      </c>
      <c r="H68" s="65">
        <v>21680000</v>
      </c>
    </row>
    <row r="69" spans="1:8">
      <c r="A69" s="122"/>
      <c r="B69" s="122"/>
      <c r="C69" s="122"/>
      <c r="D69" s="87" t="s">
        <v>10</v>
      </c>
      <c r="E69" s="65">
        <v>6571720</v>
      </c>
      <c r="F69" s="65">
        <v>12865011</v>
      </c>
      <c r="G69" s="65">
        <v>0</v>
      </c>
      <c r="H69" s="65">
        <v>19436731</v>
      </c>
    </row>
    <row r="70" spans="1:8">
      <c r="A70" s="122"/>
      <c r="B70" s="122"/>
      <c r="C70" s="124"/>
      <c r="D70" s="87" t="s">
        <v>11</v>
      </c>
      <c r="E70" s="65">
        <v>0</v>
      </c>
      <c r="F70" s="65">
        <v>2243269</v>
      </c>
      <c r="G70" s="65">
        <v>0</v>
      </c>
      <c r="H70" s="65">
        <v>2243269</v>
      </c>
    </row>
    <row r="71" spans="1:8">
      <c r="A71" s="125"/>
      <c r="B71" s="125"/>
      <c r="C71" s="126" t="s">
        <v>44</v>
      </c>
      <c r="D71" s="88" t="s">
        <v>9</v>
      </c>
      <c r="E71" s="63">
        <v>46560</v>
      </c>
      <c r="F71" s="63">
        <v>103440</v>
      </c>
      <c r="G71" s="63">
        <v>0</v>
      </c>
      <c r="H71" s="63">
        <v>150000</v>
      </c>
    </row>
    <row r="72" spans="1:8">
      <c r="A72" s="125"/>
      <c r="B72" s="125"/>
      <c r="C72" s="125"/>
      <c r="D72" s="88" t="s">
        <v>10</v>
      </c>
      <c r="E72" s="63">
        <v>46560</v>
      </c>
      <c r="F72" s="63">
        <v>55080</v>
      </c>
      <c r="G72" s="63">
        <v>0</v>
      </c>
      <c r="H72" s="63">
        <v>101640</v>
      </c>
    </row>
    <row r="73" spans="1:8">
      <c r="A73" s="125"/>
      <c r="B73" s="125"/>
      <c r="C73" s="127"/>
      <c r="D73" s="88" t="s">
        <v>11</v>
      </c>
      <c r="E73" s="63">
        <v>0</v>
      </c>
      <c r="F73" s="63">
        <v>48360</v>
      </c>
      <c r="G73" s="63">
        <v>0</v>
      </c>
      <c r="H73" s="63">
        <v>48360</v>
      </c>
    </row>
    <row r="74" spans="1:8">
      <c r="A74" s="122"/>
      <c r="B74" s="122" t="s">
        <v>40</v>
      </c>
      <c r="C74" s="123"/>
      <c r="D74" s="87" t="s">
        <v>9</v>
      </c>
      <c r="E74" s="65">
        <v>6618280</v>
      </c>
      <c r="F74" s="65">
        <v>15211720</v>
      </c>
      <c r="G74" s="65">
        <v>0</v>
      </c>
      <c r="H74" s="65">
        <v>21830000</v>
      </c>
    </row>
    <row r="75" spans="1:8">
      <c r="A75" s="122"/>
      <c r="B75" s="122"/>
      <c r="C75" s="122"/>
      <c r="D75" s="87" t="s">
        <v>10</v>
      </c>
      <c r="E75" s="65">
        <v>6618280</v>
      </c>
      <c r="F75" s="65">
        <v>12920091</v>
      </c>
      <c r="G75" s="65">
        <v>0</v>
      </c>
      <c r="H75" s="65">
        <v>19538371</v>
      </c>
    </row>
    <row r="76" spans="1:8">
      <c r="A76" s="122"/>
      <c r="B76" s="124"/>
      <c r="C76" s="124"/>
      <c r="D76" s="87" t="s">
        <v>11</v>
      </c>
      <c r="E76" s="65">
        <v>0</v>
      </c>
      <c r="F76" s="65">
        <v>2291629</v>
      </c>
      <c r="G76" s="65">
        <v>0</v>
      </c>
      <c r="H76" s="65">
        <v>2291629</v>
      </c>
    </row>
    <row r="77" spans="1:8">
      <c r="A77" s="125"/>
      <c r="B77" s="126"/>
      <c r="C77" s="126" t="s">
        <v>94</v>
      </c>
      <c r="D77" s="88" t="s">
        <v>9</v>
      </c>
      <c r="E77" s="63">
        <v>0</v>
      </c>
      <c r="F77" s="63">
        <v>200000</v>
      </c>
      <c r="G77" s="63">
        <v>0</v>
      </c>
      <c r="H77" s="63">
        <v>200000</v>
      </c>
    </row>
    <row r="78" spans="1:8">
      <c r="A78" s="125"/>
      <c r="B78" s="125"/>
      <c r="C78" s="125"/>
      <c r="D78" s="88" t="s">
        <v>10</v>
      </c>
      <c r="E78" s="63">
        <v>0</v>
      </c>
      <c r="F78" s="63">
        <v>0</v>
      </c>
      <c r="G78" s="63">
        <v>0</v>
      </c>
      <c r="H78" s="63">
        <v>0</v>
      </c>
    </row>
    <row r="79" spans="1:8">
      <c r="A79" s="125"/>
      <c r="B79" s="125"/>
      <c r="C79" s="127"/>
      <c r="D79" s="88" t="s">
        <v>11</v>
      </c>
      <c r="E79" s="63">
        <v>0</v>
      </c>
      <c r="F79" s="63">
        <v>200000</v>
      </c>
      <c r="G79" s="63">
        <v>0</v>
      </c>
      <c r="H79" s="63">
        <v>200000</v>
      </c>
    </row>
    <row r="80" spans="1:8">
      <c r="A80" s="122"/>
      <c r="B80" s="122"/>
      <c r="C80" s="123" t="s">
        <v>93</v>
      </c>
      <c r="D80" s="87" t="s">
        <v>9</v>
      </c>
      <c r="E80" s="65">
        <v>409760</v>
      </c>
      <c r="F80" s="65">
        <v>190240</v>
      </c>
      <c r="G80" s="65">
        <v>0</v>
      </c>
      <c r="H80" s="65">
        <v>600000</v>
      </c>
    </row>
    <row r="81" spans="1:8">
      <c r="A81" s="122"/>
      <c r="B81" s="122"/>
      <c r="C81" s="122"/>
      <c r="D81" s="87" t="s">
        <v>10</v>
      </c>
      <c r="E81" s="65">
        <v>409760</v>
      </c>
      <c r="F81" s="65">
        <v>86400</v>
      </c>
      <c r="G81" s="65">
        <v>0</v>
      </c>
      <c r="H81" s="65">
        <v>496160</v>
      </c>
    </row>
    <row r="82" spans="1:8">
      <c r="A82" s="122"/>
      <c r="B82" s="122"/>
      <c r="C82" s="124"/>
      <c r="D82" s="87" t="s">
        <v>11</v>
      </c>
      <c r="E82" s="65">
        <v>0</v>
      </c>
      <c r="F82" s="65">
        <v>103840</v>
      </c>
      <c r="G82" s="65">
        <v>0</v>
      </c>
      <c r="H82" s="65">
        <v>103840</v>
      </c>
    </row>
    <row r="83" spans="1:8">
      <c r="A83" s="125"/>
      <c r="B83" s="125"/>
      <c r="C83" s="126" t="s">
        <v>111</v>
      </c>
      <c r="D83" s="88" t="s">
        <v>9</v>
      </c>
      <c r="E83" s="63">
        <v>6662000</v>
      </c>
      <c r="F83" s="63">
        <v>0</v>
      </c>
      <c r="G83" s="63">
        <v>0</v>
      </c>
      <c r="H83" s="63">
        <v>6662000</v>
      </c>
    </row>
    <row r="84" spans="1:8">
      <c r="A84" s="125"/>
      <c r="B84" s="125"/>
      <c r="C84" s="125"/>
      <c r="D84" s="88" t="s">
        <v>10</v>
      </c>
      <c r="E84" s="63">
        <v>6662000</v>
      </c>
      <c r="F84" s="63">
        <v>0</v>
      </c>
      <c r="G84" s="63">
        <v>0</v>
      </c>
      <c r="H84" s="63">
        <v>6662000</v>
      </c>
    </row>
    <row r="85" spans="1:8">
      <c r="A85" s="125"/>
      <c r="B85" s="125"/>
      <c r="C85" s="127"/>
      <c r="D85" s="88" t="s">
        <v>11</v>
      </c>
      <c r="E85" s="63">
        <v>0</v>
      </c>
      <c r="F85" s="63">
        <v>0</v>
      </c>
      <c r="G85" s="63">
        <v>0</v>
      </c>
      <c r="H85" s="63">
        <v>0</v>
      </c>
    </row>
    <row r="86" spans="1:8">
      <c r="A86" s="122"/>
      <c r="B86" s="122"/>
      <c r="C86" s="123" t="s">
        <v>92</v>
      </c>
      <c r="D86" s="87" t="s">
        <v>9</v>
      </c>
      <c r="E86" s="65">
        <v>1285910</v>
      </c>
      <c r="F86" s="65">
        <v>604090</v>
      </c>
      <c r="G86" s="65">
        <v>0</v>
      </c>
      <c r="H86" s="65">
        <v>1890000</v>
      </c>
    </row>
    <row r="87" spans="1:8">
      <c r="A87" s="122"/>
      <c r="B87" s="122"/>
      <c r="C87" s="122"/>
      <c r="D87" s="87" t="s">
        <v>10</v>
      </c>
      <c r="E87" s="65">
        <v>1285910</v>
      </c>
      <c r="F87" s="65">
        <v>493050</v>
      </c>
      <c r="G87" s="65">
        <v>0</v>
      </c>
      <c r="H87" s="65">
        <v>1778960</v>
      </c>
    </row>
    <row r="88" spans="1:8">
      <c r="A88" s="122"/>
      <c r="B88" s="122"/>
      <c r="C88" s="124"/>
      <c r="D88" s="87" t="s">
        <v>11</v>
      </c>
      <c r="E88" s="65">
        <v>0</v>
      </c>
      <c r="F88" s="65">
        <v>111040</v>
      </c>
      <c r="G88" s="65">
        <v>0</v>
      </c>
      <c r="H88" s="65">
        <v>111040</v>
      </c>
    </row>
    <row r="89" spans="1:8">
      <c r="A89" s="125"/>
      <c r="B89" s="125"/>
      <c r="C89" s="126" t="s">
        <v>91</v>
      </c>
      <c r="D89" s="88" t="s">
        <v>9</v>
      </c>
      <c r="E89" s="63">
        <v>165000</v>
      </c>
      <c r="F89" s="63">
        <v>145000</v>
      </c>
      <c r="G89" s="63">
        <v>0</v>
      </c>
      <c r="H89" s="63">
        <v>310000</v>
      </c>
    </row>
    <row r="90" spans="1:8">
      <c r="A90" s="125"/>
      <c r="B90" s="125"/>
      <c r="C90" s="125"/>
      <c r="D90" s="88" t="s">
        <v>10</v>
      </c>
      <c r="E90" s="63">
        <v>165000</v>
      </c>
      <c r="F90" s="63">
        <v>96390</v>
      </c>
      <c r="G90" s="63">
        <v>0</v>
      </c>
      <c r="H90" s="63">
        <v>261390</v>
      </c>
    </row>
    <row r="91" spans="1:8">
      <c r="A91" s="125"/>
      <c r="B91" s="125"/>
      <c r="C91" s="127"/>
      <c r="D91" s="88" t="s">
        <v>11</v>
      </c>
      <c r="E91" s="63">
        <v>0</v>
      </c>
      <c r="F91" s="63">
        <v>48610</v>
      </c>
      <c r="G91" s="63">
        <v>0</v>
      </c>
      <c r="H91" s="63">
        <v>48610</v>
      </c>
    </row>
    <row r="92" spans="1:8">
      <c r="A92" s="122"/>
      <c r="B92" s="122"/>
      <c r="C92" s="123" t="s">
        <v>90</v>
      </c>
      <c r="D92" s="87" t="s">
        <v>9</v>
      </c>
      <c r="E92" s="65">
        <v>1060390</v>
      </c>
      <c r="F92" s="65">
        <v>899610</v>
      </c>
      <c r="G92" s="65">
        <v>0</v>
      </c>
      <c r="H92" s="65">
        <v>1960000</v>
      </c>
    </row>
    <row r="93" spans="1:8">
      <c r="A93" s="122"/>
      <c r="B93" s="122"/>
      <c r="C93" s="122"/>
      <c r="D93" s="87" t="s">
        <v>10</v>
      </c>
      <c r="E93" s="65">
        <v>1060390</v>
      </c>
      <c r="F93" s="65">
        <v>224000</v>
      </c>
      <c r="G93" s="65">
        <v>0</v>
      </c>
      <c r="H93" s="65">
        <v>1284390</v>
      </c>
    </row>
    <row r="94" spans="1:8">
      <c r="A94" s="122"/>
      <c r="B94" s="122"/>
      <c r="C94" s="124"/>
      <c r="D94" s="87" t="s">
        <v>11</v>
      </c>
      <c r="E94" s="65">
        <v>0</v>
      </c>
      <c r="F94" s="65">
        <v>675610</v>
      </c>
      <c r="G94" s="65">
        <v>0</v>
      </c>
      <c r="H94" s="65">
        <v>675610</v>
      </c>
    </row>
    <row r="95" spans="1:8">
      <c r="A95" s="125"/>
      <c r="B95" s="125"/>
      <c r="C95" s="126" t="s">
        <v>89</v>
      </c>
      <c r="D95" s="88" t="s">
        <v>9</v>
      </c>
      <c r="E95" s="63">
        <v>148390</v>
      </c>
      <c r="F95" s="63">
        <v>451610</v>
      </c>
      <c r="G95" s="63">
        <v>0</v>
      </c>
      <c r="H95" s="63">
        <v>600000</v>
      </c>
    </row>
    <row r="96" spans="1:8">
      <c r="A96" s="125"/>
      <c r="B96" s="125"/>
      <c r="C96" s="125"/>
      <c r="D96" s="88" t="s">
        <v>10</v>
      </c>
      <c r="E96" s="63">
        <v>148390</v>
      </c>
      <c r="F96" s="63">
        <v>69750</v>
      </c>
      <c r="G96" s="63">
        <v>0</v>
      </c>
      <c r="H96" s="63">
        <v>218140</v>
      </c>
    </row>
    <row r="97" spans="1:8">
      <c r="A97" s="125"/>
      <c r="B97" s="125"/>
      <c r="C97" s="127"/>
      <c r="D97" s="88" t="s">
        <v>11</v>
      </c>
      <c r="E97" s="63">
        <v>0</v>
      </c>
      <c r="F97" s="63">
        <v>381860</v>
      </c>
      <c r="G97" s="63">
        <v>0</v>
      </c>
      <c r="H97" s="63">
        <v>381860</v>
      </c>
    </row>
    <row r="98" spans="1:8">
      <c r="A98" s="122"/>
      <c r="B98" s="122" t="s">
        <v>45</v>
      </c>
      <c r="C98" s="123"/>
      <c r="D98" s="87" t="s">
        <v>9</v>
      </c>
      <c r="E98" s="65">
        <v>9731450</v>
      </c>
      <c r="F98" s="65">
        <v>2490550</v>
      </c>
      <c r="G98" s="65">
        <v>0</v>
      </c>
      <c r="H98" s="65">
        <v>12222000</v>
      </c>
    </row>
    <row r="99" spans="1:8">
      <c r="A99" s="122"/>
      <c r="B99" s="122"/>
      <c r="C99" s="122"/>
      <c r="D99" s="87" t="s">
        <v>10</v>
      </c>
      <c r="E99" s="65">
        <v>9731450</v>
      </c>
      <c r="F99" s="65">
        <v>969590</v>
      </c>
      <c r="G99" s="65">
        <v>0</v>
      </c>
      <c r="H99" s="65">
        <v>10701040</v>
      </c>
    </row>
    <row r="100" spans="1:8">
      <c r="A100" s="122"/>
      <c r="B100" s="124"/>
      <c r="C100" s="124"/>
      <c r="D100" s="87" t="s">
        <v>11</v>
      </c>
      <c r="E100" s="65">
        <v>0</v>
      </c>
      <c r="F100" s="65">
        <v>1520960</v>
      </c>
      <c r="G100" s="65">
        <v>0</v>
      </c>
      <c r="H100" s="65">
        <v>1520960</v>
      </c>
    </row>
    <row r="101" spans="1:8">
      <c r="A101" s="125"/>
      <c r="B101" s="126"/>
      <c r="C101" s="126" t="s">
        <v>87</v>
      </c>
      <c r="D101" s="88" t="s">
        <v>9</v>
      </c>
      <c r="E101" s="63">
        <v>6103600</v>
      </c>
      <c r="F101" s="63">
        <v>54000</v>
      </c>
      <c r="G101" s="63">
        <v>2692400</v>
      </c>
      <c r="H101" s="63">
        <v>8850000</v>
      </c>
    </row>
    <row r="102" spans="1:8">
      <c r="A102" s="125"/>
      <c r="B102" s="125"/>
      <c r="C102" s="125"/>
      <c r="D102" s="88" t="s">
        <v>10</v>
      </c>
      <c r="E102" s="63">
        <v>6103600</v>
      </c>
      <c r="F102" s="63">
        <v>54000</v>
      </c>
      <c r="G102" s="63">
        <v>2365300</v>
      </c>
      <c r="H102" s="63">
        <v>8522900</v>
      </c>
    </row>
    <row r="103" spans="1:8">
      <c r="A103" s="125"/>
      <c r="B103" s="125"/>
      <c r="C103" s="127"/>
      <c r="D103" s="88" t="s">
        <v>11</v>
      </c>
      <c r="E103" s="63">
        <v>0</v>
      </c>
      <c r="F103" s="63">
        <v>0</v>
      </c>
      <c r="G103" s="63">
        <v>327100</v>
      </c>
      <c r="H103" s="63">
        <v>327100</v>
      </c>
    </row>
    <row r="104" spans="1:8">
      <c r="A104" s="122"/>
      <c r="B104" s="122"/>
      <c r="C104" s="123" t="s">
        <v>86</v>
      </c>
      <c r="D104" s="87" t="s">
        <v>9</v>
      </c>
      <c r="E104" s="65">
        <v>0</v>
      </c>
      <c r="F104" s="65">
        <v>200000</v>
      </c>
      <c r="G104" s="65">
        <v>0</v>
      </c>
      <c r="H104" s="65">
        <v>200000</v>
      </c>
    </row>
    <row r="105" spans="1:8">
      <c r="A105" s="122"/>
      <c r="B105" s="122"/>
      <c r="C105" s="122"/>
      <c r="D105" s="87" t="s">
        <v>10</v>
      </c>
      <c r="E105" s="65">
        <v>0</v>
      </c>
      <c r="F105" s="65">
        <v>0</v>
      </c>
      <c r="G105" s="65">
        <v>0</v>
      </c>
      <c r="H105" s="65">
        <v>0</v>
      </c>
    </row>
    <row r="106" spans="1:8">
      <c r="A106" s="122"/>
      <c r="B106" s="122"/>
      <c r="C106" s="124"/>
      <c r="D106" s="87" t="s">
        <v>11</v>
      </c>
      <c r="E106" s="65">
        <v>0</v>
      </c>
      <c r="F106" s="65">
        <v>200000</v>
      </c>
      <c r="G106" s="65">
        <v>0</v>
      </c>
      <c r="H106" s="65">
        <v>200000</v>
      </c>
    </row>
    <row r="107" spans="1:8">
      <c r="A107" s="125"/>
      <c r="B107" s="125"/>
      <c r="C107" s="126" t="s">
        <v>85</v>
      </c>
      <c r="D107" s="88" t="s">
        <v>9</v>
      </c>
      <c r="E107" s="63">
        <v>28000</v>
      </c>
      <c r="F107" s="63">
        <v>1795000</v>
      </c>
      <c r="G107" s="63">
        <v>0</v>
      </c>
      <c r="H107" s="63">
        <v>1823000</v>
      </c>
    </row>
    <row r="108" spans="1:8">
      <c r="A108" s="125"/>
      <c r="B108" s="125"/>
      <c r="C108" s="125"/>
      <c r="D108" s="88" t="s">
        <v>10</v>
      </c>
      <c r="E108" s="63">
        <v>28000</v>
      </c>
      <c r="F108" s="63">
        <v>612000</v>
      </c>
      <c r="G108" s="63">
        <v>0</v>
      </c>
      <c r="H108" s="63">
        <v>640000</v>
      </c>
    </row>
    <row r="109" spans="1:8">
      <c r="A109" s="125"/>
      <c r="B109" s="125"/>
      <c r="C109" s="127"/>
      <c r="D109" s="88" t="s">
        <v>11</v>
      </c>
      <c r="E109" s="63">
        <v>0</v>
      </c>
      <c r="F109" s="63">
        <v>1183000</v>
      </c>
      <c r="G109" s="63">
        <v>0</v>
      </c>
      <c r="H109" s="63">
        <v>1183000</v>
      </c>
    </row>
    <row r="110" spans="1:8">
      <c r="A110" s="122"/>
      <c r="B110" s="122"/>
      <c r="C110" s="123" t="s">
        <v>84</v>
      </c>
      <c r="D110" s="87" t="s">
        <v>9</v>
      </c>
      <c r="E110" s="65">
        <v>79780</v>
      </c>
      <c r="F110" s="65">
        <v>720220</v>
      </c>
      <c r="G110" s="65">
        <v>0</v>
      </c>
      <c r="H110" s="65">
        <v>800000</v>
      </c>
    </row>
    <row r="111" spans="1:8">
      <c r="A111" s="122"/>
      <c r="B111" s="122"/>
      <c r="C111" s="122"/>
      <c r="D111" s="87" t="s">
        <v>10</v>
      </c>
      <c r="E111" s="65">
        <v>79780</v>
      </c>
      <c r="F111" s="65">
        <v>129300</v>
      </c>
      <c r="G111" s="65">
        <v>0</v>
      </c>
      <c r="H111" s="65">
        <v>209080</v>
      </c>
    </row>
    <row r="112" spans="1:8">
      <c r="A112" s="122"/>
      <c r="B112" s="122"/>
      <c r="C112" s="124"/>
      <c r="D112" s="87" t="s">
        <v>11</v>
      </c>
      <c r="E112" s="65">
        <v>0</v>
      </c>
      <c r="F112" s="65">
        <v>590920</v>
      </c>
      <c r="G112" s="65">
        <v>0</v>
      </c>
      <c r="H112" s="65">
        <v>590920</v>
      </c>
    </row>
    <row r="113" spans="1:8">
      <c r="A113" s="125"/>
      <c r="B113" s="125" t="s">
        <v>88</v>
      </c>
      <c r="C113" s="126"/>
      <c r="D113" s="88" t="s">
        <v>9</v>
      </c>
      <c r="E113" s="63">
        <v>6211380</v>
      </c>
      <c r="F113" s="63">
        <v>2769220</v>
      </c>
      <c r="G113" s="63">
        <v>2692400</v>
      </c>
      <c r="H113" s="63">
        <v>11673000</v>
      </c>
    </row>
    <row r="114" spans="1:8">
      <c r="A114" s="125"/>
      <c r="B114" s="125"/>
      <c r="C114" s="125"/>
      <c r="D114" s="88" t="s">
        <v>10</v>
      </c>
      <c r="E114" s="63">
        <v>6211380</v>
      </c>
      <c r="F114" s="63">
        <v>795300</v>
      </c>
      <c r="G114" s="63">
        <v>2365300</v>
      </c>
      <c r="H114" s="63">
        <v>9371980</v>
      </c>
    </row>
    <row r="115" spans="1:8">
      <c r="A115" s="125"/>
      <c r="B115" s="127"/>
      <c r="C115" s="127"/>
      <c r="D115" s="88" t="s">
        <v>11</v>
      </c>
      <c r="E115" s="63">
        <v>0</v>
      </c>
      <c r="F115" s="63">
        <v>1973920</v>
      </c>
      <c r="G115" s="63">
        <v>327100</v>
      </c>
      <c r="H115" s="63">
        <v>2301020</v>
      </c>
    </row>
    <row r="116" spans="1:8">
      <c r="A116" s="122" t="s">
        <v>45</v>
      </c>
      <c r="B116" s="123"/>
      <c r="C116" s="123"/>
      <c r="D116" s="87" t="s">
        <v>9</v>
      </c>
      <c r="E116" s="65">
        <v>22561110</v>
      </c>
      <c r="F116" s="65">
        <v>20471490</v>
      </c>
      <c r="G116" s="65">
        <v>2692400</v>
      </c>
      <c r="H116" s="65">
        <v>45725000</v>
      </c>
    </row>
    <row r="117" spans="1:8">
      <c r="A117" s="122"/>
      <c r="B117" s="122"/>
      <c r="C117" s="122"/>
      <c r="D117" s="87" t="s">
        <v>10</v>
      </c>
      <c r="E117" s="65">
        <v>22561110</v>
      </c>
      <c r="F117" s="65">
        <v>14684981</v>
      </c>
      <c r="G117" s="65">
        <v>2365300</v>
      </c>
      <c r="H117" s="65">
        <v>39611391</v>
      </c>
    </row>
    <row r="118" spans="1:8">
      <c r="A118" s="124"/>
      <c r="B118" s="124"/>
      <c r="C118" s="124"/>
      <c r="D118" s="87" t="s">
        <v>11</v>
      </c>
      <c r="E118" s="65">
        <v>0</v>
      </c>
      <c r="F118" s="65">
        <v>5786509</v>
      </c>
      <c r="G118" s="65">
        <v>327100</v>
      </c>
      <c r="H118" s="65">
        <v>6113609</v>
      </c>
    </row>
    <row r="119" spans="1:8">
      <c r="A119" s="126"/>
      <c r="B119" s="126"/>
      <c r="C119" s="126" t="s">
        <v>46</v>
      </c>
      <c r="D119" s="88" t="s">
        <v>9</v>
      </c>
      <c r="E119" s="63">
        <v>0</v>
      </c>
      <c r="F119" s="63">
        <v>155510</v>
      </c>
      <c r="G119" s="63">
        <v>0</v>
      </c>
      <c r="H119" s="63">
        <v>155510</v>
      </c>
    </row>
    <row r="120" spans="1:8">
      <c r="A120" s="125"/>
      <c r="B120" s="125"/>
      <c r="C120" s="125"/>
      <c r="D120" s="88" t="s">
        <v>10</v>
      </c>
      <c r="E120" s="63">
        <v>0</v>
      </c>
      <c r="F120" s="63">
        <v>0</v>
      </c>
      <c r="G120" s="63">
        <v>0</v>
      </c>
      <c r="H120" s="63">
        <v>0</v>
      </c>
    </row>
    <row r="121" spans="1:8">
      <c r="A121" s="125"/>
      <c r="B121" s="125"/>
      <c r="C121" s="127"/>
      <c r="D121" s="88" t="s">
        <v>11</v>
      </c>
      <c r="E121" s="63">
        <v>0</v>
      </c>
      <c r="F121" s="63">
        <v>155510</v>
      </c>
      <c r="G121" s="63">
        <v>0</v>
      </c>
      <c r="H121" s="63">
        <v>155510</v>
      </c>
    </row>
    <row r="122" spans="1:8">
      <c r="A122" s="122"/>
      <c r="B122" s="122"/>
      <c r="C122" s="123" t="s">
        <v>47</v>
      </c>
      <c r="D122" s="87" t="s">
        <v>9</v>
      </c>
      <c r="E122" s="65">
        <v>20000</v>
      </c>
      <c r="F122" s="65">
        <v>0</v>
      </c>
      <c r="G122" s="65">
        <v>0</v>
      </c>
      <c r="H122" s="65">
        <v>20000</v>
      </c>
    </row>
    <row r="123" spans="1:8">
      <c r="A123" s="122"/>
      <c r="B123" s="122"/>
      <c r="C123" s="122"/>
      <c r="D123" s="87" t="s">
        <v>10</v>
      </c>
      <c r="E123" s="65">
        <v>1196301</v>
      </c>
      <c r="F123" s="65">
        <v>0</v>
      </c>
      <c r="G123" s="65">
        <v>0</v>
      </c>
      <c r="H123" s="65">
        <v>1196301</v>
      </c>
    </row>
    <row r="124" spans="1:8">
      <c r="A124" s="122"/>
      <c r="B124" s="122"/>
      <c r="C124" s="124"/>
      <c r="D124" s="87" t="s">
        <v>11</v>
      </c>
      <c r="E124" s="65">
        <v>-1176301</v>
      </c>
      <c r="F124" s="65">
        <v>0</v>
      </c>
      <c r="G124" s="65">
        <v>0</v>
      </c>
      <c r="H124" s="65">
        <v>-1176301</v>
      </c>
    </row>
    <row r="125" spans="1:8">
      <c r="A125" s="125"/>
      <c r="B125" s="125" t="s">
        <v>83</v>
      </c>
      <c r="C125" s="126"/>
      <c r="D125" s="88" t="s">
        <v>9</v>
      </c>
      <c r="E125" s="63">
        <v>20000</v>
      </c>
      <c r="F125" s="63">
        <v>155510</v>
      </c>
      <c r="G125" s="63">
        <v>0</v>
      </c>
      <c r="H125" s="63">
        <v>175510</v>
      </c>
    </row>
    <row r="126" spans="1:8">
      <c r="A126" s="125"/>
      <c r="B126" s="125"/>
      <c r="C126" s="125"/>
      <c r="D126" s="88" t="s">
        <v>10</v>
      </c>
      <c r="E126" s="63">
        <v>1196301</v>
      </c>
      <c r="F126" s="63">
        <v>0</v>
      </c>
      <c r="G126" s="63">
        <v>0</v>
      </c>
      <c r="H126" s="63">
        <v>1196301</v>
      </c>
    </row>
    <row r="127" spans="1:8">
      <c r="A127" s="125"/>
      <c r="B127" s="127"/>
      <c r="C127" s="127"/>
      <c r="D127" s="88" t="s">
        <v>11</v>
      </c>
      <c r="E127" s="63">
        <v>-1176301</v>
      </c>
      <c r="F127" s="63">
        <v>155510</v>
      </c>
      <c r="G127" s="63">
        <v>0</v>
      </c>
      <c r="H127" s="63">
        <v>-1020791</v>
      </c>
    </row>
    <row r="128" spans="1:8">
      <c r="A128" s="122" t="s">
        <v>83</v>
      </c>
      <c r="B128" s="123"/>
      <c r="C128" s="123"/>
      <c r="D128" s="87" t="s">
        <v>9</v>
      </c>
      <c r="E128" s="65">
        <v>20000</v>
      </c>
      <c r="F128" s="65">
        <v>155510</v>
      </c>
      <c r="G128" s="65">
        <v>0</v>
      </c>
      <c r="H128" s="65">
        <v>175510</v>
      </c>
    </row>
    <row r="129" spans="1:8">
      <c r="A129" s="122"/>
      <c r="B129" s="122"/>
      <c r="C129" s="122"/>
      <c r="D129" s="87" t="s">
        <v>10</v>
      </c>
      <c r="E129" s="65">
        <v>1196301</v>
      </c>
      <c r="F129" s="65">
        <v>0</v>
      </c>
      <c r="G129" s="65">
        <v>0</v>
      </c>
      <c r="H129" s="65">
        <v>1196301</v>
      </c>
    </row>
    <row r="130" spans="1:8">
      <c r="A130" s="124"/>
      <c r="B130" s="124"/>
      <c r="C130" s="124"/>
      <c r="D130" s="87" t="s">
        <v>11</v>
      </c>
      <c r="E130" s="65">
        <v>-1176301</v>
      </c>
      <c r="F130" s="65">
        <v>155510</v>
      </c>
      <c r="G130" s="65">
        <v>0</v>
      </c>
      <c r="H130" s="65">
        <v>-1020791</v>
      </c>
    </row>
    <row r="131" spans="1:8">
      <c r="A131" s="106" t="s">
        <v>26</v>
      </c>
      <c r="B131" s="107"/>
      <c r="C131" s="107"/>
      <c r="D131" s="66" t="s">
        <v>9</v>
      </c>
      <c r="E131" s="67">
        <v>360640560</v>
      </c>
      <c r="F131" s="67">
        <v>54563040</v>
      </c>
      <c r="G131" s="67">
        <v>3092400</v>
      </c>
      <c r="H131" s="67">
        <v>418296000</v>
      </c>
    </row>
    <row r="132" spans="1:8">
      <c r="A132" s="108"/>
      <c r="B132" s="109"/>
      <c r="C132" s="109"/>
      <c r="D132" s="68" t="s">
        <v>10</v>
      </c>
      <c r="E132" s="69">
        <v>361816861</v>
      </c>
      <c r="F132" s="69">
        <v>39998536</v>
      </c>
      <c r="G132" s="69">
        <v>2765300</v>
      </c>
      <c r="H132" s="69">
        <v>404580697</v>
      </c>
    </row>
    <row r="133" spans="1:8">
      <c r="A133" s="110"/>
      <c r="B133" s="111"/>
      <c r="C133" s="111"/>
      <c r="D133" s="68" t="s">
        <v>11</v>
      </c>
      <c r="E133" s="69">
        <v>-1176301</v>
      </c>
      <c r="F133" s="69">
        <v>14564504</v>
      </c>
      <c r="G133" s="69">
        <v>327100</v>
      </c>
      <c r="H133" s="69">
        <v>13715303</v>
      </c>
    </row>
    <row r="135" spans="1:8">
      <c r="D135" s="78"/>
    </row>
    <row r="140" spans="1:8">
      <c r="F140" s="78"/>
    </row>
  </sheetData>
  <mergeCells count="135">
    <mergeCell ref="G3:G4"/>
    <mergeCell ref="A116:A118"/>
    <mergeCell ref="B116:B118"/>
    <mergeCell ref="C116:C118"/>
    <mergeCell ref="A107:A109"/>
    <mergeCell ref="A128:A130"/>
    <mergeCell ref="B128:B130"/>
    <mergeCell ref="C128:C130"/>
    <mergeCell ref="A119:A121"/>
    <mergeCell ref="B119:B121"/>
    <mergeCell ref="C119:C121"/>
    <mergeCell ref="A122:A124"/>
    <mergeCell ref="B122:B124"/>
    <mergeCell ref="C122:C124"/>
    <mergeCell ref="A125:A127"/>
    <mergeCell ref="B125:B127"/>
    <mergeCell ref="C125:C127"/>
    <mergeCell ref="A92:A94"/>
    <mergeCell ref="B92:B94"/>
    <mergeCell ref="C92:C94"/>
    <mergeCell ref="B107:B109"/>
    <mergeCell ref="C107:C109"/>
    <mergeCell ref="A110:A112"/>
    <mergeCell ref="B110:B112"/>
    <mergeCell ref="C110:C112"/>
    <mergeCell ref="A113:A115"/>
    <mergeCell ref="B113:B115"/>
    <mergeCell ref="C113:C115"/>
    <mergeCell ref="A83:A85"/>
    <mergeCell ref="B83:B85"/>
    <mergeCell ref="C83:C85"/>
    <mergeCell ref="A86:A88"/>
    <mergeCell ref="B86:B88"/>
    <mergeCell ref="C86:C88"/>
    <mergeCell ref="A89:A91"/>
    <mergeCell ref="B89:B91"/>
    <mergeCell ref="C89:C91"/>
    <mergeCell ref="A98:A100"/>
    <mergeCell ref="B98:B100"/>
    <mergeCell ref="C98:C100"/>
    <mergeCell ref="A101:A103"/>
    <mergeCell ref="B101:B103"/>
    <mergeCell ref="C101:C103"/>
    <mergeCell ref="A104:A106"/>
    <mergeCell ref="B104:B106"/>
    <mergeCell ref="C104:C106"/>
    <mergeCell ref="A74:A76"/>
    <mergeCell ref="B74:B76"/>
    <mergeCell ref="C74:C76"/>
    <mergeCell ref="A77:A79"/>
    <mergeCell ref="B77:B79"/>
    <mergeCell ref="C77:C79"/>
    <mergeCell ref="A80:A82"/>
    <mergeCell ref="B80:B82"/>
    <mergeCell ref="C80:C82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B26:B28"/>
    <mergeCell ref="C26:C28"/>
    <mergeCell ref="D3:D4"/>
    <mergeCell ref="E3:E4"/>
    <mergeCell ref="F3:F4"/>
    <mergeCell ref="A1:C1"/>
    <mergeCell ref="A2:C2"/>
    <mergeCell ref="A5:A7"/>
    <mergeCell ref="B5:B7"/>
    <mergeCell ref="C5:C7"/>
    <mergeCell ref="A3:C3"/>
    <mergeCell ref="H3:H4"/>
    <mergeCell ref="A131:C133"/>
    <mergeCell ref="A8:A10"/>
    <mergeCell ref="B8:B10"/>
    <mergeCell ref="C8:C10"/>
    <mergeCell ref="A11:A13"/>
    <mergeCell ref="B11:B13"/>
    <mergeCell ref="C11:C13"/>
    <mergeCell ref="A95:A97"/>
    <mergeCell ref="B95:B97"/>
    <mergeCell ref="C95:C97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73" orientation="portrait" r:id="rId1"/>
  <rowBreaks count="2" manualBreakCount="2">
    <brk id="58" max="16383" man="1"/>
    <brk id="1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DECA-09DA-4CDA-A259-D51D14AFF421}">
  <dimension ref="A1:M8"/>
  <sheetViews>
    <sheetView workbookViewId="0"/>
  </sheetViews>
  <sheetFormatPr defaultRowHeight="16.5"/>
  <cols>
    <col min="1" max="2" width="4.125" customWidth="1"/>
    <col min="8" max="8" width="12.5" customWidth="1"/>
    <col min="10" max="10" width="12.125" customWidth="1"/>
    <col min="11" max="11" width="12.75" customWidth="1"/>
    <col min="13" max="13" width="15.5" customWidth="1"/>
  </cols>
  <sheetData>
    <row r="1" spans="1:13" s="46" customFormat="1" ht="26.25">
      <c r="A1" s="84" t="s">
        <v>125</v>
      </c>
      <c r="B1" s="84"/>
      <c r="C1" s="84"/>
    </row>
    <row r="2" spans="1:13">
      <c r="A2" s="104" t="s">
        <v>113</v>
      </c>
      <c r="B2" s="104" t="s">
        <v>114</v>
      </c>
      <c r="C2" s="104" t="s">
        <v>6</v>
      </c>
      <c r="D2" s="104" t="s">
        <v>7</v>
      </c>
      <c r="E2" s="104" t="s">
        <v>8</v>
      </c>
      <c r="F2" s="104" t="s">
        <v>115</v>
      </c>
      <c r="G2" s="104" t="s">
        <v>116</v>
      </c>
      <c r="H2" s="104" t="s">
        <v>117</v>
      </c>
      <c r="I2" s="104" t="s">
        <v>118</v>
      </c>
      <c r="J2" s="104" t="s">
        <v>119</v>
      </c>
      <c r="K2" s="104" t="s">
        <v>120</v>
      </c>
      <c r="L2" s="104" t="s">
        <v>121</v>
      </c>
      <c r="M2" s="104" t="s">
        <v>122</v>
      </c>
    </row>
    <row r="3" spans="1:13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3" ht="22.5">
      <c r="A4" s="59">
        <v>1</v>
      </c>
      <c r="B4" s="59">
        <v>1</v>
      </c>
      <c r="C4" s="81" t="s">
        <v>101</v>
      </c>
      <c r="D4" s="81" t="s">
        <v>32</v>
      </c>
      <c r="E4" s="81" t="s">
        <v>28</v>
      </c>
      <c r="F4" s="81" t="s">
        <v>28</v>
      </c>
      <c r="G4" s="82">
        <v>44925</v>
      </c>
      <c r="H4" s="70">
        <v>32462044</v>
      </c>
      <c r="I4" s="70">
        <v>-944636</v>
      </c>
      <c r="J4" s="70">
        <v>31517408</v>
      </c>
      <c r="K4" s="70">
        <v>30798330</v>
      </c>
      <c r="L4" s="70">
        <v>719078</v>
      </c>
      <c r="M4" s="81" t="s">
        <v>123</v>
      </c>
    </row>
    <row r="5" spans="1:13" ht="22.5">
      <c r="A5" s="64">
        <v>2</v>
      </c>
      <c r="B5" s="64">
        <v>1</v>
      </c>
      <c r="C5" s="79" t="s">
        <v>101</v>
      </c>
      <c r="D5" s="79" t="s">
        <v>32</v>
      </c>
      <c r="E5" s="79" t="s">
        <v>30</v>
      </c>
      <c r="F5" s="79" t="s">
        <v>30</v>
      </c>
      <c r="G5" s="83">
        <v>44925</v>
      </c>
      <c r="H5" s="72">
        <v>25187834</v>
      </c>
      <c r="I5" s="72">
        <v>944636</v>
      </c>
      <c r="J5" s="72">
        <v>26132470</v>
      </c>
      <c r="K5" s="72">
        <v>26132470</v>
      </c>
      <c r="L5" s="72">
        <v>0</v>
      </c>
      <c r="M5" s="79" t="s">
        <v>123</v>
      </c>
    </row>
    <row r="6" spans="1:13" ht="22.5">
      <c r="A6" s="62">
        <v>3</v>
      </c>
      <c r="B6" s="62">
        <v>1</v>
      </c>
      <c r="C6" s="80" t="s">
        <v>101</v>
      </c>
      <c r="D6" s="80" t="s">
        <v>40</v>
      </c>
      <c r="E6" s="80" t="s">
        <v>35</v>
      </c>
      <c r="F6" s="80" t="s">
        <v>35</v>
      </c>
      <c r="G6" s="85">
        <v>44925</v>
      </c>
      <c r="H6" s="71">
        <v>13304000</v>
      </c>
      <c r="I6" s="71">
        <v>553360</v>
      </c>
      <c r="J6" s="71">
        <v>13857360</v>
      </c>
      <c r="K6" s="71">
        <v>13857360</v>
      </c>
      <c r="L6" s="71">
        <v>0</v>
      </c>
      <c r="M6" s="80" t="s">
        <v>127</v>
      </c>
    </row>
    <row r="7" spans="1:13" ht="22.5">
      <c r="A7" s="64">
        <v>4</v>
      </c>
      <c r="B7" s="64">
        <v>1</v>
      </c>
      <c r="C7" s="79" t="s">
        <v>101</v>
      </c>
      <c r="D7" s="79" t="s">
        <v>40</v>
      </c>
      <c r="E7" s="79" t="s">
        <v>38</v>
      </c>
      <c r="F7" s="79" t="s">
        <v>38</v>
      </c>
      <c r="G7" s="83">
        <v>44925</v>
      </c>
      <c r="H7" s="72">
        <v>9600000</v>
      </c>
      <c r="I7" s="72">
        <v>-553360</v>
      </c>
      <c r="J7" s="72">
        <v>9046640</v>
      </c>
      <c r="K7" s="72">
        <v>7993040</v>
      </c>
      <c r="L7" s="72">
        <v>1053600</v>
      </c>
      <c r="M7" s="79" t="s">
        <v>126</v>
      </c>
    </row>
    <row r="8" spans="1:13">
      <c r="A8" s="130" t="s">
        <v>124</v>
      </c>
      <c r="B8" s="131"/>
      <c r="C8" s="131"/>
      <c r="D8" s="131"/>
      <c r="E8" s="131"/>
      <c r="F8" s="131"/>
      <c r="G8" s="132"/>
      <c r="H8" s="67">
        <v>80553878</v>
      </c>
      <c r="I8" s="67">
        <v>0</v>
      </c>
      <c r="J8" s="67">
        <v>80553878</v>
      </c>
      <c r="K8" s="67">
        <v>78781200</v>
      </c>
      <c r="L8" s="67">
        <v>1772678</v>
      </c>
      <c r="M8" s="66"/>
    </row>
  </sheetData>
  <mergeCells count="14">
    <mergeCell ref="A8:G8"/>
    <mergeCell ref="L2:L3"/>
    <mergeCell ref="M2:M3"/>
    <mergeCell ref="F2:F3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1</vt:i4>
      </vt:variant>
    </vt:vector>
  </HeadingPairs>
  <TitlesOfParts>
    <vt:vector size="6" baseType="lpstr">
      <vt:lpstr>표지</vt:lpstr>
      <vt:lpstr>총괄표</vt:lpstr>
      <vt:lpstr>세입결산서</vt:lpstr>
      <vt:lpstr>세출결산서</vt:lpstr>
      <vt:lpstr>과목전용조서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Administrator</cp:lastModifiedBy>
  <cp:lastPrinted>2023-02-05T10:00:20Z</cp:lastPrinted>
  <dcterms:created xsi:type="dcterms:W3CDTF">2018-01-26T08:36:28Z</dcterms:created>
  <dcterms:modified xsi:type="dcterms:W3CDTF">2023-03-10T07:55:55Z</dcterms:modified>
</cp:coreProperties>
</file>