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은경 업무 관련\(✿◕‿◕✿)(✿◕‿◕✿)\예산 결산\2023년\최초본예산\"/>
    </mc:Choice>
  </mc:AlternateContent>
  <xr:revisionPtr revIDLastSave="0" documentId="13_ncr:1_{2CE4A290-1B41-42D1-9CED-483D31AE346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예산표지" sheetId="2" r:id="rId1"/>
    <sheet name="예산총괄 " sheetId="6" r:id="rId2"/>
    <sheet name="예산내역(세입)" sheetId="9" r:id="rId3"/>
    <sheet name="예산내역(세출)" sheetId="12" r:id="rId4"/>
    <sheet name="예산변경사유서" sheetId="10" r:id="rId5"/>
  </sheets>
  <definedNames>
    <definedName name="_xlnm.Print_Area" localSheetId="3">'예산내역(세출)'!$A$1:$T$23</definedName>
    <definedName name="_xlnm.Print_Area" localSheetId="4">예산변경사유서!$A$1:$E$15</definedName>
    <definedName name="_xlnm.Print_Area" localSheetId="1">'예산총괄 '!$A$1:$E$19</definedName>
    <definedName name="_xlnm.Print_Area" localSheetId="0">예산표지!$A$1:$A$13</definedName>
    <definedName name="_xlnm.Print_Titles" localSheetId="2">'예산내역(세입)'!$2:$4</definedName>
    <definedName name="_xlnm.Print_Titles" localSheetId="3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" l="1"/>
  <c r="C11" i="6"/>
  <c r="C9" i="6"/>
  <c r="E5" i="10" l="1"/>
  <c r="D5" i="9"/>
  <c r="D11" i="9" l="1"/>
  <c r="D12" i="9"/>
  <c r="C10" i="6" l="1"/>
  <c r="F12" i="12" l="1"/>
  <c r="E11" i="12"/>
  <c r="D11" i="12"/>
  <c r="D10" i="12" s="1"/>
  <c r="G10" i="12"/>
  <c r="E10" i="12"/>
  <c r="F11" i="12" l="1"/>
  <c r="F10" i="12"/>
  <c r="E14" i="12" l="1"/>
  <c r="E13" i="12" s="1"/>
  <c r="F17" i="12"/>
  <c r="F9" i="12" l="1"/>
  <c r="E7" i="12"/>
  <c r="E6" i="12" s="1"/>
  <c r="D7" i="12"/>
  <c r="F15" i="12"/>
  <c r="F16" i="12"/>
  <c r="F23" i="12"/>
  <c r="G23" i="12" s="1"/>
  <c r="E22" i="12"/>
  <c r="E21" i="12" s="1"/>
  <c r="D19" i="6" s="1"/>
  <c r="D15" i="6" s="1"/>
  <c r="D14" i="10" s="1"/>
  <c r="D22" i="12"/>
  <c r="D21" i="12" s="1"/>
  <c r="C14" i="10" s="1"/>
  <c r="F20" i="12"/>
  <c r="F18" i="12"/>
  <c r="F14" i="12"/>
  <c r="F13" i="12"/>
  <c r="D15" i="9"/>
  <c r="D14" i="9" s="1"/>
  <c r="E18" i="9"/>
  <c r="D18" i="9"/>
  <c r="C15" i="6"/>
  <c r="C5" i="6"/>
  <c r="F7" i="12" l="1"/>
  <c r="G6" i="12" s="1"/>
  <c r="D6" i="12"/>
  <c r="F6" i="12" s="1"/>
  <c r="F22" i="12"/>
  <c r="G22" i="12" s="1"/>
  <c r="F21" i="12"/>
  <c r="G21" i="12" s="1"/>
  <c r="F19" i="12"/>
  <c r="E5" i="12"/>
  <c r="E14" i="10"/>
  <c r="D5" i="12" l="1"/>
  <c r="F5" i="12" s="1"/>
  <c r="G5" i="12" s="1"/>
  <c r="G17" i="9"/>
  <c r="F19" i="9" l="1"/>
  <c r="D17" i="9"/>
  <c r="C9" i="10" s="1"/>
  <c r="F16" i="9"/>
  <c r="E15" i="9"/>
  <c r="D7" i="9"/>
  <c r="D6" i="9" s="1"/>
  <c r="F15" i="9" l="1"/>
  <c r="F13" i="9"/>
  <c r="E14" i="9"/>
  <c r="D10" i="6" l="1"/>
  <c r="F8" i="9"/>
  <c r="F14" i="9"/>
  <c r="F18" i="9"/>
  <c r="E17" i="9"/>
  <c r="E5" i="9" s="1"/>
  <c r="F12" i="9"/>
  <c r="F11" i="9"/>
  <c r="E7" i="9"/>
  <c r="D9" i="10" l="1"/>
  <c r="D11" i="6"/>
  <c r="D5" i="6" s="1"/>
  <c r="E7" i="10"/>
  <c r="F17" i="9"/>
  <c r="E9" i="10"/>
  <c r="F7" i="9"/>
  <c r="E6" i="9"/>
  <c r="V5" i="12" s="1"/>
  <c r="F6" i="9" l="1"/>
  <c r="E10" i="6"/>
  <c r="F5" i="9" l="1"/>
  <c r="G5" i="9" s="1"/>
  <c r="E19" i="6" l="1"/>
  <c r="E18" i="6"/>
  <c r="E17" i="6"/>
  <c r="E16" i="6"/>
  <c r="E11" i="6"/>
  <c r="E9" i="6"/>
  <c r="E8" i="6"/>
  <c r="E7" i="6"/>
  <c r="E6" i="6"/>
  <c r="E5" i="6"/>
  <c r="E1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<sst xmlns="http://schemas.openxmlformats.org/spreadsheetml/2006/main" count="123" uniqueCount="84">
  <si>
    <t>관</t>
    <phoneticPr fontId="3" type="noConversion"/>
  </si>
  <si>
    <t>항</t>
    <phoneticPr fontId="3" type="noConversion"/>
  </si>
  <si>
    <t>목</t>
    <phoneticPr fontId="3" type="noConversion"/>
  </si>
  <si>
    <t>산 출 기 초</t>
    <phoneticPr fontId="3" type="noConversion"/>
  </si>
  <si>
    <t>■ 시설명 : 무량수전노인전문요양원</t>
    <phoneticPr fontId="3" type="noConversion"/>
  </si>
  <si>
    <t>(단위 : 원)</t>
    <phoneticPr fontId="3" type="noConversion"/>
  </si>
  <si>
    <t>사회복지법인 무일복지재단</t>
    <phoneticPr fontId="3" type="noConversion"/>
  </si>
  <si>
    <t>무 량 수 전 노 인 전 문 요 양 원</t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</si>
  <si>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</si>
  <si>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</si>
  <si>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</si>
  <si>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</si>
  <si>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</si>
  <si>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총       계</t>
    <phoneticPr fontId="3" type="noConversion"/>
  </si>
  <si>
    <t>총  계</t>
    <phoneticPr fontId="3" type="noConversion"/>
  </si>
  <si>
    <t>증감(B-A)</t>
    <phoneticPr fontId="3" type="noConversion"/>
  </si>
  <si>
    <t xml:space="preserve">                (단위: 원)</t>
    <phoneticPr fontId="3" type="noConversion"/>
  </si>
  <si>
    <t>액수</t>
    <phoneticPr fontId="3" type="noConversion"/>
  </si>
  <si>
    <t>%</t>
    <phoneticPr fontId="3" type="noConversion"/>
  </si>
  <si>
    <t>항 목</t>
    <phoneticPr fontId="3" type="noConversion"/>
  </si>
  <si>
    <t>○ 세입의 주요내용</t>
    <phoneticPr fontId="3" type="noConversion"/>
  </si>
  <si>
    <t>(단위:원)</t>
    <phoneticPr fontId="3" type="noConversion"/>
  </si>
  <si>
    <t>(단위:원)</t>
    <phoneticPr fontId="3" type="noConversion"/>
  </si>
  <si>
    <t>세                  출</t>
    <phoneticPr fontId="3" type="noConversion"/>
  </si>
  <si>
    <t>○ 세출의 주요내용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</si>
  <si>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</si>
  <si>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</si>
  <si>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</si>
  <si>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</si>
  <si>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</si>
  <si>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     월     금</t>
    <phoneticPr fontId="3" type="noConversion"/>
  </si>
  <si>
    <t>잡     수     입</t>
    <phoneticPr fontId="3" type="noConversion"/>
  </si>
  <si>
    <t>사   무   비</t>
    <phoneticPr fontId="3" type="noConversion"/>
  </si>
  <si>
    <t>재산조성비</t>
    <phoneticPr fontId="3" type="noConversion"/>
  </si>
  <si>
    <t>전   출   금</t>
    <phoneticPr fontId="3" type="noConversion"/>
  </si>
  <si>
    <t>이   월   금</t>
    <phoneticPr fontId="3" type="noConversion"/>
  </si>
  <si>
    <t>인   건   비</t>
    <phoneticPr fontId="3" type="noConversion"/>
  </si>
  <si>
    <t>시   설   비</t>
    <phoneticPr fontId="3" type="noConversion"/>
  </si>
  <si>
    <t>전   출   금</t>
    <phoneticPr fontId="3" type="noConversion"/>
  </si>
  <si>
    <t>이   월   금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</si>
  <si>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</si>
  <si>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</si>
  <si>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</si>
  <si>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</si>
  <si>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</si>
  <si>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이월금</t>
    <phoneticPr fontId="3" type="noConversion"/>
  </si>
  <si>
    <t>전년도이월금</t>
    <phoneticPr fontId="3" type="noConversion"/>
  </si>
  <si>
    <t>잡수입</t>
    <phoneticPr fontId="3" type="noConversion"/>
  </si>
  <si>
    <t>전년도이월금</t>
    <phoneticPr fontId="3" type="noConversion"/>
  </si>
  <si>
    <t>예금이자수입</t>
    <phoneticPr fontId="3" type="noConversion"/>
  </si>
  <si>
    <t>*정기예금 만기이자수익</t>
    <phoneticPr fontId="3" type="noConversion"/>
  </si>
  <si>
    <t>사무비</t>
    <phoneticPr fontId="3" type="noConversion"/>
  </si>
  <si>
    <t>인건비</t>
    <phoneticPr fontId="3" type="noConversion"/>
  </si>
  <si>
    <t>재산조성비</t>
    <phoneticPr fontId="3" type="noConversion"/>
  </si>
  <si>
    <t>시설비</t>
    <phoneticPr fontId="3" type="noConversion"/>
  </si>
  <si>
    <t>자산취득비</t>
    <phoneticPr fontId="3" type="noConversion"/>
  </si>
  <si>
    <t>시설장비유지비</t>
    <phoneticPr fontId="3" type="noConversion"/>
  </si>
  <si>
    <t>전출금</t>
    <phoneticPr fontId="3" type="noConversion"/>
  </si>
  <si>
    <t>시설전출금</t>
    <phoneticPr fontId="3" type="noConversion"/>
  </si>
  <si>
    <t>차기년도이월금</t>
    <phoneticPr fontId="3" type="noConversion"/>
  </si>
  <si>
    <t>이월금</t>
    <phoneticPr fontId="3" type="noConversion"/>
  </si>
  <si>
    <t>*차기년도 이월금</t>
    <phoneticPr fontId="3" type="noConversion"/>
  </si>
  <si>
    <t>전년도 이월금 증가</t>
    <phoneticPr fontId="3" type="noConversion"/>
  </si>
  <si>
    <t>예금이자 증가</t>
    <phoneticPr fontId="3" type="noConversion"/>
  </si>
  <si>
    <t>운영비</t>
    <phoneticPr fontId="3" type="noConversion"/>
  </si>
  <si>
    <t>기타운영비</t>
    <phoneticPr fontId="3" type="noConversion"/>
  </si>
  <si>
    <t>급여</t>
    <phoneticPr fontId="3" type="noConversion"/>
  </si>
  <si>
    <t>각종 수당</t>
    <phoneticPr fontId="3" type="noConversion"/>
  </si>
  <si>
    <t xml:space="preserve">2023년 무량수전노인전문요양원 </t>
    <phoneticPr fontId="3" type="noConversion"/>
  </si>
  <si>
    <t>시설특별회계 최초예산 세입.세출 예산서</t>
    <phoneticPr fontId="3" type="noConversion"/>
  </si>
  <si>
    <t>2022.  11.  28.</t>
    <phoneticPr fontId="3" type="noConversion"/>
  </si>
  <si>
    <t>2023년 무량수전 시설특별회계 최초예산 총괄내역서</t>
    <phoneticPr fontId="3" type="noConversion"/>
  </si>
  <si>
    <t>2022년 1차 추경(A)</t>
    <phoneticPr fontId="3" type="noConversion"/>
  </si>
  <si>
    <t>2023년 최초 예산(B)</t>
    <phoneticPr fontId="3" type="noConversion"/>
  </si>
  <si>
    <t>1) 2023년 시설특별회계 최초예산 세입예산 내역</t>
    <phoneticPr fontId="3" type="noConversion"/>
  </si>
  <si>
    <t>2023년 
최초 예산(B)</t>
    <phoneticPr fontId="3" type="noConversion"/>
  </si>
  <si>
    <t>2) 2023년 최초예산 세출예산 내역</t>
    <phoneticPr fontId="3" type="noConversion"/>
  </si>
  <si>
    <t>2023년 무량수전 시설특별회계 최초예산 변경 사유서</t>
    <phoneticPr fontId="3" type="noConversion"/>
  </si>
  <si>
    <t>2022년 1차 추경(A)</t>
    <phoneticPr fontId="7" type="noConversion"/>
  </si>
  <si>
    <t>2022년 결산 추경(A)</t>
    <phoneticPr fontId="3" type="noConversion"/>
  </si>
  <si>
    <t>2022년 
결산 추경(A)</t>
    <phoneticPr fontId="3" type="noConversion"/>
  </si>
  <si>
    <t>*전년도 이월금
  - 사업운영충당금  84,533,040원
  - 환경개선준비금  298,982,680원</t>
    <phoneticPr fontId="3" type="noConversion"/>
  </si>
  <si>
    <t>차기년도 이월금 증가</t>
    <phoneticPr fontId="3" type="noConversion"/>
  </si>
  <si>
    <t>법인전출금 적립 미확정으로 금액 감소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</si>
</sst>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5"/>
      <name val="굴림"/>
      <family val="3"/>
      <charset val="129"/>
    </font>
    <font>
      <b/>
      <sz val="20"/>
      <name val="굴림"/>
      <family val="3"/>
      <charset val="129"/>
    </font>
    <font>
      <sz val="20"/>
      <name val="굴림"/>
      <family val="3"/>
      <charset val="129"/>
    </font>
    <font>
      <b/>
      <sz val="16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굴림"/>
      <family val="3"/>
      <charset val="129"/>
    </font>
    <font>
      <sz val="8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3" fontId="6" fillId="0" borderId="11" xfId="0" applyNumberFormat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3" fontId="6" fillId="0" borderId="12" xfId="0" applyNumberFormat="1" applyFont="1" applyBorder="1">
      <alignment vertical="center"/>
    </xf>
    <xf numFmtId="0" fontId="6" fillId="0" borderId="13" xfId="0" applyFont="1" applyBorder="1">
      <alignment vertic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16" xfId="0" applyNumberFormat="1" applyFont="1" applyBorder="1">
      <alignment vertical="center"/>
    </xf>
    <xf numFmtId="3" fontId="6" fillId="0" borderId="18" xfId="0" applyNumberFormat="1" applyFont="1" applyBorder="1">
      <alignment vertical="center"/>
    </xf>
    <xf numFmtId="0" fontId="6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quotePrefix="1" applyFont="1" applyBorder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>
      <alignment vertical="center"/>
    </xf>
    <xf numFmtId="3" fontId="6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19" xfId="0" applyNumberFormat="1" applyFont="1" applyBorder="1">
      <alignment vertical="center"/>
    </xf>
    <xf numFmtId="0" fontId="6" fillId="0" borderId="11" xfId="0" quotePrefix="1" applyFont="1" applyBorder="1">
      <alignment vertical="center"/>
    </xf>
    <xf numFmtId="0" fontId="6" fillId="0" borderId="17" xfId="0" applyFont="1" applyBorder="1">
      <alignment vertical="center"/>
    </xf>
    <xf numFmtId="0" fontId="6" fillId="0" borderId="23" xfId="0" applyFont="1" applyBorder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" fontId="6" fillId="0" borderId="31" xfId="0" applyNumberFormat="1" applyFont="1" applyBorder="1">
      <alignment vertical="center"/>
    </xf>
    <xf numFmtId="0" fontId="6" fillId="0" borderId="31" xfId="0" applyFont="1" applyBorder="1">
      <alignment vertical="center"/>
    </xf>
    <xf numFmtId="3" fontId="6" fillId="0" borderId="32" xfId="0" applyNumberFormat="1" applyFont="1" applyBorder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horizontal="right" vertical="center"/>
    </xf>
    <xf numFmtId="0" fontId="6" fillId="0" borderId="6" xfId="0" applyFont="1" applyBorder="1">
      <alignment vertical="center"/>
    </xf>
    <xf numFmtId="3" fontId="6" fillId="0" borderId="7" xfId="0" applyNumberFormat="1" applyFont="1" applyBorder="1">
      <alignment vertical="center"/>
    </xf>
    <xf numFmtId="0" fontId="6" fillId="0" borderId="6" xfId="0" quotePrefix="1" applyFont="1" applyBorder="1">
      <alignment vertical="center"/>
    </xf>
    <xf numFmtId="0" fontId="6" fillId="0" borderId="34" xfId="0" applyFont="1" applyBorder="1" applyAlignment="1">
      <alignment horizontal="left"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4" xfId="0" applyNumberFormat="1" applyFont="1" applyBorder="1">
      <alignment vertical="center"/>
    </xf>
    <xf numFmtId="0" fontId="6" fillId="0" borderId="36" xfId="0" applyFont="1" applyBorder="1">
      <alignment vertical="center"/>
    </xf>
    <xf numFmtId="3" fontId="6" fillId="0" borderId="36" xfId="0" applyNumberFormat="1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quotePrefix="1" applyFont="1" applyBorder="1">
      <alignment vertical="center"/>
    </xf>
    <xf numFmtId="3" fontId="6" fillId="0" borderId="37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41" fontId="13" fillId="0" borderId="0" xfId="0" applyNumberFormat="1" applyFont="1" applyBorder="1" applyAlignment="1">
      <alignment vertical="center"/>
    </xf>
    <xf numFmtId="41" fontId="13" fillId="0" borderId="0" xfId="0" applyNumberFormat="1" applyFont="1" applyBorder="1">
      <alignment vertical="center"/>
    </xf>
    <xf numFmtId="41" fontId="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1" fontId="15" fillId="0" borderId="0" xfId="0" applyNumberFormat="1" applyFont="1" applyBorder="1" applyAlignment="1">
      <alignment vertical="center"/>
    </xf>
    <xf numFmtId="41" fontId="16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right" vertical="center"/>
    </xf>
    <xf numFmtId="3" fontId="8" fillId="0" borderId="42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3" fontId="6" fillId="0" borderId="43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8" fillId="0" borderId="42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8" fillId="0" borderId="5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34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right" vertical="center"/>
    </xf>
    <xf numFmtId="10" fontId="6" fillId="0" borderId="16" xfId="0" applyNumberFormat="1" applyFont="1" applyBorder="1" applyAlignment="1">
      <alignment horizontal="right" vertical="center"/>
    </xf>
    <xf numFmtId="10" fontId="6" fillId="0" borderId="15" xfId="0" applyNumberFormat="1" applyFont="1" applyBorder="1" applyAlignment="1">
      <alignment horizontal="right" vertical="center"/>
    </xf>
    <xf numFmtId="10" fontId="6" fillId="0" borderId="9" xfId="0" applyNumberFormat="1" applyFont="1" applyBorder="1" applyAlignment="1">
      <alignment horizontal="right" vertical="center"/>
    </xf>
    <xf numFmtId="10" fontId="6" fillId="0" borderId="24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3" fontId="8" fillId="0" borderId="50" xfId="0" applyNumberFormat="1" applyFont="1" applyBorder="1" applyAlignment="1">
      <alignment horizontal="center" vertical="center" wrapText="1"/>
    </xf>
    <xf numFmtId="3" fontId="8" fillId="0" borderId="50" xfId="0" applyNumberFormat="1" applyFont="1" applyBorder="1" applyAlignment="1">
      <alignment horizontal="center" vertical="center" wrapText="1" shrinkToFit="1"/>
    </xf>
    <xf numFmtId="3" fontId="6" fillId="0" borderId="36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top" wrapText="1"/>
    </xf>
    <xf numFmtId="0" fontId="6" fillId="0" borderId="5" xfId="0" applyFont="1" applyBorder="1">
      <alignment vertical="center"/>
    </xf>
    <xf numFmtId="0" fontId="8" fillId="0" borderId="10" xfId="0" applyFont="1" applyBorder="1">
      <alignment vertical="center"/>
    </xf>
    <xf numFmtId="3" fontId="6" fillId="0" borderId="11" xfId="0" applyNumberFormat="1" applyFont="1" applyBorder="1" applyAlignment="1">
      <alignment vertical="center"/>
    </xf>
    <xf numFmtId="0" fontId="6" fillId="0" borderId="3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5" xfId="0" applyFont="1" applyBorder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22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7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3" fontId="6" fillId="0" borderId="61" xfId="0" applyNumberFormat="1" applyFont="1" applyBorder="1" applyAlignment="1">
      <alignment horizontal="center" vertical="center"/>
    </xf>
    <xf numFmtId="3" fontId="6" fillId="0" borderId="19" xfId="0" quotePrefix="1" applyNumberFormat="1" applyFont="1" applyBorder="1" applyAlignment="1">
      <alignment horizontal="right" vertical="center"/>
    </xf>
    <xf numFmtId="3" fontId="6" fillId="0" borderId="43" xfId="0" quotePrefix="1" applyNumberFormat="1" applyFont="1" applyBorder="1" applyAlignment="1">
      <alignment horizontal="right" vertical="center"/>
    </xf>
    <xf numFmtId="3" fontId="6" fillId="0" borderId="45" xfId="0" applyNumberFormat="1" applyFont="1" applyBorder="1" applyAlignment="1">
      <alignment vertical="center"/>
    </xf>
    <xf numFmtId="3" fontId="24" fillId="0" borderId="62" xfId="0" applyNumberFormat="1" applyFont="1" applyBorder="1">
      <alignment vertical="center"/>
    </xf>
    <xf numFmtId="3" fontId="6" fillId="0" borderId="43" xfId="0" applyNumberFormat="1" applyFont="1" applyBorder="1" applyAlignment="1">
      <alignment vertical="center"/>
    </xf>
    <xf numFmtId="0" fontId="24" fillId="0" borderId="11" xfId="0" applyFont="1" applyBorder="1">
      <alignment vertical="center"/>
    </xf>
    <xf numFmtId="0" fontId="24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3" fontId="6" fillId="0" borderId="6" xfId="0" applyNumberFormat="1" applyFont="1" applyBorder="1">
      <alignment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10" fontId="8" fillId="0" borderId="29" xfId="0" applyNumberFormat="1" applyFont="1" applyBorder="1" applyAlignment="1">
      <alignment horizontal="right" vertical="center"/>
    </xf>
    <xf numFmtId="3" fontId="6" fillId="0" borderId="5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3" fontId="8" fillId="0" borderId="60" xfId="0" applyNumberFormat="1" applyFont="1" applyBorder="1" applyAlignment="1">
      <alignment horizontal="center" vertical="center"/>
    </xf>
    <xf numFmtId="3" fontId="8" fillId="0" borderId="40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0" fontId="6" fillId="0" borderId="18" xfId="0" applyNumberFormat="1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5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54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3" fontId="6" fillId="0" borderId="35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37" xfId="0" applyNumberFormat="1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vertical="center"/>
    </xf>
    <xf numFmtId="3" fontId="6" fillId="0" borderId="62" xfId="0" quotePrefix="1" applyNumberFormat="1" applyFont="1" applyBorder="1" applyAlignment="1">
      <alignment horizontal="right" vertical="center"/>
    </xf>
    <xf numFmtId="3" fontId="6" fillId="0" borderId="54" xfId="0" applyNumberFormat="1" applyFont="1" applyBorder="1" applyAlignment="1">
      <alignment horizontal="right" vertical="center" wrapText="1"/>
    </xf>
    <xf numFmtId="3" fontId="6" fillId="0" borderId="62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</cellXfs>
  <cellStyles count="5">
    <cellStyle name="쉼표 [0] 2" xfId="1" xr:uid="{00000000-0005-0000-0000-000000000000}"/>
    <cellStyle name="표준" xfId="0" builtinId="0"/>
    <cellStyle name="표준 2" xfId="2" xr:uid="{00000000-0005-0000-0000-000002000000}"/>
    <cellStyle name="표준 3" xfId="3" xr:uid="{00000000-0005-0000-0000-000003000000}"/>
    <cellStyle name="표준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zoomScale="80" zoomScaleNormal="100" zoomScaleSheetLayoutView="80" workbookViewId="0">
      <selection activeCell="J4" sqref="J4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62"/>
    </row>
    <row r="3" spans="1:1" ht="57.75" customHeight="1" x14ac:dyDescent="0.4">
      <c r="A3" s="84" t="s">
        <v>68</v>
      </c>
    </row>
    <row r="4" spans="1:1" ht="79.5" customHeight="1" x14ac:dyDescent="0.15">
      <c r="A4" s="107" t="s">
        <v>69</v>
      </c>
    </row>
    <row r="5" spans="1:1" ht="138" customHeight="1" x14ac:dyDescent="0.15">
      <c r="A5" s="62"/>
    </row>
    <row r="6" spans="1:1" x14ac:dyDescent="0.15">
      <c r="A6" s="62"/>
    </row>
    <row r="7" spans="1:1" ht="45.75" customHeight="1" x14ac:dyDescent="0.3">
      <c r="A7" s="63" t="s">
        <v>70</v>
      </c>
    </row>
    <row r="8" spans="1:1" ht="155.25" customHeight="1" x14ac:dyDescent="0.3">
      <c r="A8" s="64"/>
    </row>
    <row r="9" spans="1:1" ht="40.5" customHeight="1" x14ac:dyDescent="0.15">
      <c r="A9" s="65" t="s">
        <v>6</v>
      </c>
    </row>
    <row r="10" spans="1:1" ht="27" customHeight="1" x14ac:dyDescent="0.15">
      <c r="A10" s="66" t="s">
        <v>7</v>
      </c>
    </row>
    <row r="11" spans="1:1" ht="25.5" x14ac:dyDescent="0.15">
      <c r="A11" s="67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51"/>
    </row>
  </sheetData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firstPageNumber="17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view="pageBreakPreview" zoomScaleNormal="100" zoomScaleSheetLayoutView="100" workbookViewId="0">
      <selection activeCell="J12" sqref="J12"/>
    </sheetView>
  </sheetViews>
  <sheetFormatPr defaultRowHeight="13.5" x14ac:dyDescent="0.15"/>
  <cols>
    <col min="1" max="5" width="15.77734375" style="53" customWidth="1"/>
    <col min="6" max="10" width="13.77734375" style="53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143" t="s">
        <v>71</v>
      </c>
      <c r="B1" s="143"/>
      <c r="C1" s="143"/>
      <c r="D1" s="143"/>
      <c r="E1" s="143"/>
      <c r="F1" s="52"/>
      <c r="G1" s="52"/>
      <c r="H1" s="52"/>
      <c r="I1" s="52"/>
      <c r="J1" s="52"/>
    </row>
    <row r="2" spans="1:10" ht="17.25" customHeight="1" x14ac:dyDescent="0.15">
      <c r="A2" s="52"/>
      <c r="B2" s="52"/>
      <c r="C2" s="52"/>
      <c r="D2" s="52"/>
      <c r="E2" s="82" t="s">
        <v>16</v>
      </c>
      <c r="F2" s="52"/>
      <c r="G2" s="52"/>
      <c r="H2" s="52"/>
      <c r="I2" s="52"/>
      <c r="J2" s="52"/>
    </row>
    <row r="3" spans="1:10" ht="21.95" customHeight="1" x14ac:dyDescent="0.15">
      <c r="A3" s="144" t="s">
        <v>8</v>
      </c>
      <c r="B3" s="145"/>
      <c r="C3" s="145"/>
      <c r="D3" s="145"/>
      <c r="E3" s="146"/>
    </row>
    <row r="4" spans="1:10" ht="28.5" customHeight="1" thickBot="1" x14ac:dyDescent="0.2">
      <c r="A4" s="68" t="s">
        <v>9</v>
      </c>
      <c r="B4" s="83" t="s">
        <v>10</v>
      </c>
      <c r="C4" s="104" t="s">
        <v>79</v>
      </c>
      <c r="D4" s="105" t="s">
        <v>73</v>
      </c>
      <c r="E4" s="69" t="s">
        <v>11</v>
      </c>
    </row>
    <row r="5" spans="1:10" s="54" customFormat="1" ht="21" customHeight="1" thickTop="1" x14ac:dyDescent="0.15">
      <c r="A5" s="147" t="s">
        <v>12</v>
      </c>
      <c r="B5" s="148"/>
      <c r="C5" s="70">
        <f>C6+C7+C8+C9+C10+C11</f>
        <v>383515720</v>
      </c>
      <c r="D5" s="70">
        <f>D6+D7+D8+D9+D10+D11</f>
        <v>388515730</v>
      </c>
      <c r="E5" s="71">
        <f>D5-C5</f>
        <v>5000010</v>
      </c>
    </row>
    <row r="6" spans="1:10" ht="21" customHeight="1" x14ac:dyDescent="0.15">
      <c r="A6" s="149" t="s">
        <v>25</v>
      </c>
      <c r="B6" s="73" t="s">
        <v>26</v>
      </c>
      <c r="C6" s="74">
        <v>0</v>
      </c>
      <c r="D6" s="74">
        <v>0</v>
      </c>
      <c r="E6" s="75">
        <f>D6-C6</f>
        <v>0</v>
      </c>
    </row>
    <row r="7" spans="1:10" ht="21" customHeight="1" x14ac:dyDescent="0.15">
      <c r="A7" s="150"/>
      <c r="B7" s="73" t="s">
        <v>27</v>
      </c>
      <c r="C7" s="74">
        <v>0</v>
      </c>
      <c r="D7" s="74">
        <v>0</v>
      </c>
      <c r="E7" s="75">
        <f t="shared" ref="E7:E11" si="0">D7-C7</f>
        <v>0</v>
      </c>
    </row>
    <row r="8" spans="1:10" ht="21" customHeight="1" x14ac:dyDescent="0.15">
      <c r="A8" s="151"/>
      <c r="B8" s="73" t="s">
        <v>28</v>
      </c>
      <c r="C8" s="74">
        <v>0</v>
      </c>
      <c r="D8" s="74">
        <v>0</v>
      </c>
      <c r="E8" s="75">
        <f t="shared" si="0"/>
        <v>0</v>
      </c>
    </row>
    <row r="9" spans="1:10" ht="21" customHeight="1" x14ac:dyDescent="0.15">
      <c r="A9" s="72" t="s">
        <v>29</v>
      </c>
      <c r="B9" s="73" t="s">
        <v>29</v>
      </c>
      <c r="C9" s="74">
        <f>'예산내역(세입)'!D11</f>
        <v>10000000</v>
      </c>
      <c r="D9" s="74">
        <v>0</v>
      </c>
      <c r="E9" s="75">
        <f t="shared" si="0"/>
        <v>-10000000</v>
      </c>
    </row>
    <row r="10" spans="1:10" ht="21" customHeight="1" x14ac:dyDescent="0.15">
      <c r="A10" s="72" t="s">
        <v>30</v>
      </c>
      <c r="B10" s="73" t="s">
        <v>30</v>
      </c>
      <c r="C10" s="74">
        <f>'예산내역(세입)'!D14</f>
        <v>370008044</v>
      </c>
      <c r="D10" s="74">
        <f>'예산내역(세입)'!E14</f>
        <v>383515720</v>
      </c>
      <c r="E10" s="75">
        <f t="shared" si="0"/>
        <v>13507676</v>
      </c>
    </row>
    <row r="11" spans="1:10" ht="21" customHeight="1" x14ac:dyDescent="0.15">
      <c r="A11" s="77" t="s">
        <v>31</v>
      </c>
      <c r="B11" s="78" t="s">
        <v>31</v>
      </c>
      <c r="C11" s="43">
        <f>'예산내역(세입)'!D17</f>
        <v>3507676</v>
      </c>
      <c r="D11" s="43">
        <f>'예산내역(세입)'!E17</f>
        <v>5000010</v>
      </c>
      <c r="E11" s="79">
        <f t="shared" si="0"/>
        <v>1492334</v>
      </c>
    </row>
    <row r="12" spans="1:10" ht="21" customHeight="1" x14ac:dyDescent="0.15">
      <c r="A12" s="26"/>
      <c r="B12" s="26"/>
      <c r="C12" s="31"/>
      <c r="D12" s="24"/>
      <c r="E12" s="31"/>
    </row>
    <row r="13" spans="1:10" s="53" customFormat="1" ht="21" customHeight="1" x14ac:dyDescent="0.15">
      <c r="A13" s="144" t="s">
        <v>23</v>
      </c>
      <c r="B13" s="145"/>
      <c r="C13" s="145"/>
      <c r="D13" s="145"/>
      <c r="E13" s="146"/>
    </row>
    <row r="14" spans="1:10" s="53" customFormat="1" ht="30" customHeight="1" thickBot="1" x14ac:dyDescent="0.2">
      <c r="A14" s="68" t="s">
        <v>0</v>
      </c>
      <c r="B14" s="83" t="s">
        <v>1</v>
      </c>
      <c r="C14" s="104" t="s">
        <v>79</v>
      </c>
      <c r="D14" s="105" t="s">
        <v>73</v>
      </c>
      <c r="E14" s="69" t="s">
        <v>11</v>
      </c>
    </row>
    <row r="15" spans="1:10" s="53" customFormat="1" ht="21" customHeight="1" thickTop="1" x14ac:dyDescent="0.15">
      <c r="A15" s="147" t="s">
        <v>13</v>
      </c>
      <c r="B15" s="148"/>
      <c r="C15" s="80">
        <f>C16+C17+C18+C19</f>
        <v>383515720</v>
      </c>
      <c r="D15" s="80">
        <f>D16+D17+D18+D19</f>
        <v>388515730</v>
      </c>
      <c r="E15" s="81">
        <f>D15-C15</f>
        <v>5000010</v>
      </c>
    </row>
    <row r="16" spans="1:10" s="53" customFormat="1" ht="21" customHeight="1" x14ac:dyDescent="0.15">
      <c r="A16" s="95" t="s">
        <v>32</v>
      </c>
      <c r="B16" s="76" t="s">
        <v>36</v>
      </c>
      <c r="C16" s="9">
        <v>0</v>
      </c>
      <c r="D16" s="9">
        <v>0</v>
      </c>
      <c r="E16" s="133">
        <f t="shared" ref="E16:E19" si="1">D16-C16</f>
        <v>0</v>
      </c>
    </row>
    <row r="17" spans="1:5" s="53" customFormat="1" ht="21" customHeight="1" x14ac:dyDescent="0.15">
      <c r="A17" s="72" t="s">
        <v>33</v>
      </c>
      <c r="B17" s="73" t="s">
        <v>37</v>
      </c>
      <c r="C17" s="9">
        <v>0</v>
      </c>
      <c r="D17" s="9">
        <v>0</v>
      </c>
      <c r="E17" s="133">
        <f t="shared" si="1"/>
        <v>0</v>
      </c>
    </row>
    <row r="18" spans="1:5" s="53" customFormat="1" ht="21" customHeight="1" x14ac:dyDescent="0.15">
      <c r="A18" s="72" t="s">
        <v>34</v>
      </c>
      <c r="B18" s="73" t="s">
        <v>38</v>
      </c>
      <c r="C18" s="9">
        <v>0</v>
      </c>
      <c r="D18" s="9">
        <v>0</v>
      </c>
      <c r="E18" s="133">
        <f t="shared" si="1"/>
        <v>0</v>
      </c>
    </row>
    <row r="19" spans="1:5" s="53" customFormat="1" ht="21" customHeight="1" x14ac:dyDescent="0.15">
      <c r="A19" s="77" t="s">
        <v>35</v>
      </c>
      <c r="B19" s="78" t="s">
        <v>39</v>
      </c>
      <c r="C19" s="43">
        <f>'예산내역(세출)'!D21</f>
        <v>383515720</v>
      </c>
      <c r="D19" s="43">
        <f>'예산내역(세출)'!E21</f>
        <v>388515730</v>
      </c>
      <c r="E19" s="131">
        <f t="shared" si="1"/>
        <v>5000010</v>
      </c>
    </row>
    <row r="20" spans="1:5" s="53" customFormat="1" ht="21.95" customHeight="1" x14ac:dyDescent="0.15">
      <c r="A20" s="55"/>
      <c r="B20" s="55"/>
      <c r="C20" s="56"/>
      <c r="D20" s="57"/>
      <c r="E20" s="58"/>
    </row>
    <row r="21" spans="1:5" s="53" customFormat="1" ht="12" x14ac:dyDescent="0.15">
      <c r="B21" s="59"/>
      <c r="C21" s="59"/>
      <c r="D21" s="59"/>
    </row>
    <row r="22" spans="1:5" s="53" customFormat="1" ht="24.75" customHeight="1" x14ac:dyDescent="0.15">
      <c r="B22" s="60"/>
      <c r="C22" s="60"/>
      <c r="D22" s="61"/>
    </row>
  </sheetData>
  <mergeCells count="6">
    <mergeCell ref="A1:E1"/>
    <mergeCell ref="A3:E3"/>
    <mergeCell ref="A13:E13"/>
    <mergeCell ref="A5:B5"/>
    <mergeCell ref="A15:B15"/>
    <mergeCell ref="A6:A8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orientation="portrait" useFirstPageNumber="1" r:id="rId1"/>
  <headerFooter alignWithMargins="0">
    <oddFooter>&amp;R무량수전노인전문요양원(2022.09.05)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9"/>
  <sheetViews>
    <sheetView view="pageBreakPreview" zoomScaleNormal="100" zoomScaleSheetLayoutView="100" workbookViewId="0">
      <pane ySplit="5" topLeftCell="A6" activePane="bottomLeft" state="frozen"/>
      <selection pane="bottomLeft" activeCell="E11" sqref="E11"/>
    </sheetView>
  </sheetViews>
  <sheetFormatPr defaultRowHeight="13.5" x14ac:dyDescent="0.15"/>
  <cols>
    <col min="1" max="1" width="3.21875" style="1" customWidth="1"/>
    <col min="2" max="2" width="3.5546875" style="1" customWidth="1"/>
    <col min="3" max="3" width="20.21875" style="49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3.4414062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50" customWidth="1"/>
    <col min="13" max="13" width="1.88671875" style="1" customWidth="1"/>
    <col min="14" max="14" width="3" style="50" customWidth="1"/>
    <col min="15" max="15" width="4" style="50" customWidth="1"/>
    <col min="16" max="16" width="2.109375" style="50" customWidth="1"/>
    <col min="17" max="17" width="2.21875" style="50" customWidth="1"/>
    <col min="18" max="18" width="3.5546875" style="50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0" ht="46.5" customHeight="1" x14ac:dyDescent="0.15">
      <c r="A1" s="158" t="s">
        <v>74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</row>
    <row r="2" spans="1:20" s="2" customFormat="1" ht="24" customHeight="1" x14ac:dyDescent="0.15">
      <c r="A2" s="32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0" s="2" customFormat="1" ht="20.100000000000001" customHeight="1" x14ac:dyDescent="0.15">
      <c r="A3" s="172" t="s">
        <v>0</v>
      </c>
      <c r="B3" s="165" t="s">
        <v>1</v>
      </c>
      <c r="C3" s="174" t="s">
        <v>2</v>
      </c>
      <c r="D3" s="162" t="s">
        <v>80</v>
      </c>
      <c r="E3" s="162" t="s">
        <v>75</v>
      </c>
      <c r="F3" s="170" t="s">
        <v>15</v>
      </c>
      <c r="G3" s="171"/>
      <c r="H3" s="164" t="s">
        <v>3</v>
      </c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0" s="2" customFormat="1" ht="20.100000000000001" customHeight="1" x14ac:dyDescent="0.15">
      <c r="A4" s="173"/>
      <c r="B4" s="168"/>
      <c r="C4" s="175"/>
      <c r="D4" s="163"/>
      <c r="E4" s="163"/>
      <c r="F4" s="86" t="s">
        <v>17</v>
      </c>
      <c r="G4" s="78" t="s">
        <v>18</v>
      </c>
      <c r="H4" s="167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9"/>
    </row>
    <row r="5" spans="1:20" s="2" customFormat="1" ht="20.100000000000001" customHeight="1" x14ac:dyDescent="0.15">
      <c r="A5" s="159" t="s">
        <v>14</v>
      </c>
      <c r="B5" s="160"/>
      <c r="C5" s="161"/>
      <c r="D5" s="139">
        <f>D6+D11+D14+D17</f>
        <v>383515720</v>
      </c>
      <c r="E5" s="139">
        <f>E6+E11+E14+E17</f>
        <v>388515730</v>
      </c>
      <c r="F5" s="140">
        <f>E5-D5</f>
        <v>5000010</v>
      </c>
      <c r="G5" s="141">
        <f>F5/D5</f>
        <v>1.303730131322909E-2</v>
      </c>
      <c r="H5" s="101"/>
      <c r="I5" s="33"/>
      <c r="J5" s="34"/>
      <c r="K5" s="34"/>
      <c r="L5" s="100"/>
      <c r="M5" s="34"/>
      <c r="N5" s="100"/>
      <c r="O5" s="100"/>
      <c r="P5" s="100"/>
      <c r="Q5" s="100"/>
      <c r="R5" s="100"/>
      <c r="S5" s="34"/>
      <c r="T5" s="35"/>
    </row>
    <row r="6" spans="1:20" s="2" customFormat="1" ht="20.100000000000001" customHeight="1" x14ac:dyDescent="0.15">
      <c r="A6" s="153" t="s">
        <v>25</v>
      </c>
      <c r="B6" s="152"/>
      <c r="C6" s="152"/>
      <c r="D6" s="8">
        <f>D7</f>
        <v>0</v>
      </c>
      <c r="E6" s="9">
        <f>E7</f>
        <v>0</v>
      </c>
      <c r="F6" s="37">
        <f>E6-D6</f>
        <v>0</v>
      </c>
      <c r="G6" s="87"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0" s="2" customFormat="1" ht="20.100000000000001" customHeight="1" x14ac:dyDescent="0.15">
      <c r="A7" s="15"/>
      <c r="B7" s="152" t="s">
        <v>40</v>
      </c>
      <c r="C7" s="152"/>
      <c r="D7" s="8">
        <f>D8</f>
        <v>0</v>
      </c>
      <c r="E7" s="9">
        <f>E8</f>
        <v>0</v>
      </c>
      <c r="F7" s="37">
        <f>E7-D7</f>
        <v>0</v>
      </c>
      <c r="G7" s="87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0" s="2" customFormat="1" ht="20.100000000000001" customHeight="1" x14ac:dyDescent="0.15">
      <c r="A8" s="30"/>
      <c r="B8" s="123"/>
      <c r="C8" s="99" t="s">
        <v>41</v>
      </c>
      <c r="D8" s="16">
        <v>0</v>
      </c>
      <c r="E8" s="17">
        <v>0</v>
      </c>
      <c r="F8" s="16">
        <f>E8-D8</f>
        <v>0</v>
      </c>
      <c r="G8" s="88">
        <v>0</v>
      </c>
      <c r="H8" s="112"/>
      <c r="I8" s="18"/>
      <c r="J8" s="19"/>
      <c r="K8" s="19"/>
      <c r="L8" s="20"/>
      <c r="M8" s="19"/>
      <c r="N8" s="20"/>
      <c r="O8" s="20"/>
      <c r="P8" s="20"/>
      <c r="Q8" s="20"/>
      <c r="R8" s="20"/>
      <c r="S8" s="21"/>
      <c r="T8" s="27"/>
    </row>
    <row r="9" spans="1:20" s="2" customFormat="1" ht="20.100000000000001" customHeight="1" x14ac:dyDescent="0.15">
      <c r="A9" s="30"/>
      <c r="B9" s="124"/>
      <c r="C9" s="98" t="s">
        <v>42</v>
      </c>
      <c r="D9" s="8">
        <v>0</v>
      </c>
      <c r="E9" s="9">
        <v>0</v>
      </c>
      <c r="F9" s="8"/>
      <c r="G9" s="90"/>
      <c r="H9" s="109"/>
      <c r="I9" s="110"/>
      <c r="J9" s="12"/>
      <c r="K9" s="12"/>
      <c r="L9" s="13"/>
      <c r="M9" s="12"/>
      <c r="N9" s="13"/>
      <c r="O9" s="13"/>
      <c r="P9" s="13"/>
      <c r="Q9" s="13"/>
      <c r="R9" s="13"/>
      <c r="S9" s="28"/>
      <c r="T9" s="14"/>
    </row>
    <row r="10" spans="1:20" s="2" customFormat="1" ht="20.100000000000001" customHeight="1" x14ac:dyDescent="0.15">
      <c r="A10" s="30"/>
      <c r="B10" s="103"/>
      <c r="C10" s="97" t="s">
        <v>43</v>
      </c>
      <c r="D10" s="22">
        <v>0</v>
      </c>
      <c r="E10" s="23">
        <v>0</v>
      </c>
      <c r="F10" s="7"/>
      <c r="G10" s="89"/>
      <c r="H10" s="113"/>
      <c r="I10" s="114"/>
      <c r="J10" s="38"/>
      <c r="K10" s="38"/>
      <c r="L10" s="101"/>
      <c r="M10" s="38"/>
      <c r="N10" s="101"/>
      <c r="O10" s="101"/>
      <c r="P10" s="101"/>
      <c r="Q10" s="101"/>
      <c r="R10" s="101"/>
      <c r="S10" s="40"/>
      <c r="T10" s="39"/>
    </row>
    <row r="11" spans="1:20" s="2" customFormat="1" ht="20.100000000000001" customHeight="1" x14ac:dyDescent="0.15">
      <c r="A11" s="153" t="s">
        <v>44</v>
      </c>
      <c r="B11" s="152"/>
      <c r="C11" s="152"/>
      <c r="D11" s="8">
        <f>D12</f>
        <v>10000000</v>
      </c>
      <c r="E11" s="9">
        <v>0</v>
      </c>
      <c r="F11" s="85">
        <f t="shared" ref="F11" si="0">E11-D11</f>
        <v>-10000000</v>
      </c>
      <c r="G11" s="90">
        <v>0</v>
      </c>
      <c r="H11" s="10"/>
      <c r="I11" s="110"/>
      <c r="J11" s="12"/>
      <c r="K11" s="12"/>
      <c r="L11" s="13"/>
      <c r="M11" s="12"/>
      <c r="N11" s="13"/>
      <c r="O11" s="13"/>
      <c r="P11" s="13"/>
      <c r="Q11" s="13"/>
      <c r="R11" s="13"/>
      <c r="S11" s="28"/>
      <c r="T11" s="14"/>
    </row>
    <row r="12" spans="1:20" s="2" customFormat="1" ht="20.100000000000001" customHeight="1" x14ac:dyDescent="0.15">
      <c r="A12" s="15"/>
      <c r="B12" s="152" t="s">
        <v>44</v>
      </c>
      <c r="C12" s="152"/>
      <c r="D12" s="8">
        <f>D13</f>
        <v>10000000</v>
      </c>
      <c r="E12" s="9">
        <v>0</v>
      </c>
      <c r="F12" s="102">
        <f t="shared" ref="F12:F19" si="1">E12-D12</f>
        <v>-10000000</v>
      </c>
      <c r="G12" s="90">
        <v>0</v>
      </c>
      <c r="H12" s="10"/>
      <c r="I12" s="110"/>
      <c r="J12" s="12"/>
      <c r="K12" s="12"/>
      <c r="L12" s="13"/>
      <c r="M12" s="12"/>
      <c r="N12" s="13"/>
      <c r="O12" s="13"/>
      <c r="P12" s="13"/>
      <c r="Q12" s="13"/>
      <c r="R12" s="13"/>
      <c r="S12" s="28"/>
      <c r="T12" s="14"/>
    </row>
    <row r="13" spans="1:20" s="2" customFormat="1" ht="20.100000000000001" customHeight="1" x14ac:dyDescent="0.15">
      <c r="A13" s="30"/>
      <c r="B13" s="122"/>
      <c r="C13" s="97" t="s">
        <v>44</v>
      </c>
      <c r="D13" s="22">
        <v>10000000</v>
      </c>
      <c r="E13" s="23">
        <v>0</v>
      </c>
      <c r="F13" s="31">
        <f t="shared" si="1"/>
        <v>-10000000</v>
      </c>
      <c r="G13" s="90">
        <v>0</v>
      </c>
      <c r="H13" s="10"/>
      <c r="I13" s="110"/>
      <c r="J13" s="12"/>
      <c r="K13" s="12"/>
      <c r="L13" s="13"/>
      <c r="M13" s="12"/>
      <c r="N13" s="13"/>
      <c r="O13" s="13"/>
      <c r="P13" s="13"/>
      <c r="Q13" s="13"/>
      <c r="R13" s="13"/>
      <c r="S13" s="28"/>
      <c r="T13" s="14"/>
    </row>
    <row r="14" spans="1:20" s="2" customFormat="1" ht="20.100000000000001" customHeight="1" x14ac:dyDescent="0.15">
      <c r="A14" s="153" t="s">
        <v>45</v>
      </c>
      <c r="B14" s="152"/>
      <c r="C14" s="152"/>
      <c r="D14" s="8">
        <f>D15</f>
        <v>370008044</v>
      </c>
      <c r="E14" s="9">
        <f>E15</f>
        <v>383515720</v>
      </c>
      <c r="F14" s="102">
        <f t="shared" si="1"/>
        <v>13507676</v>
      </c>
      <c r="G14" s="90">
        <v>0</v>
      </c>
      <c r="H14" s="10"/>
      <c r="I14" s="11"/>
      <c r="J14" s="12"/>
      <c r="K14" s="12"/>
      <c r="L14" s="13"/>
      <c r="M14" s="12"/>
      <c r="N14" s="13"/>
      <c r="O14" s="13"/>
      <c r="P14" s="13"/>
      <c r="Q14" s="13"/>
      <c r="R14" s="13"/>
      <c r="S14" s="28"/>
      <c r="T14" s="14"/>
    </row>
    <row r="15" spans="1:20" s="2" customFormat="1" ht="20.100000000000001" customHeight="1" x14ac:dyDescent="0.15">
      <c r="A15" s="15"/>
      <c r="B15" s="152" t="s">
        <v>46</v>
      </c>
      <c r="C15" s="152"/>
      <c r="D15" s="8">
        <f>D16</f>
        <v>370008044</v>
      </c>
      <c r="E15" s="9">
        <f>E16</f>
        <v>383515720</v>
      </c>
      <c r="F15" s="102">
        <f t="shared" si="1"/>
        <v>13507676</v>
      </c>
      <c r="G15" s="90">
        <v>0</v>
      </c>
      <c r="H15" s="156" t="s">
        <v>81</v>
      </c>
      <c r="I15" s="11"/>
      <c r="J15" s="12"/>
      <c r="K15" s="12"/>
      <c r="L15" s="13"/>
      <c r="M15" s="12"/>
      <c r="N15" s="13"/>
      <c r="O15" s="13"/>
      <c r="P15" s="13"/>
      <c r="Q15" s="13"/>
      <c r="R15" s="13"/>
      <c r="S15" s="12"/>
      <c r="T15" s="14"/>
    </row>
    <row r="16" spans="1:20" s="2" customFormat="1" ht="20.100000000000001" customHeight="1" x14ac:dyDescent="0.15">
      <c r="A16" s="30"/>
      <c r="B16" s="122"/>
      <c r="C16" s="97" t="s">
        <v>48</v>
      </c>
      <c r="D16" s="22">
        <v>370008044</v>
      </c>
      <c r="E16" s="23">
        <v>383515720</v>
      </c>
      <c r="F16" s="31">
        <f t="shared" si="1"/>
        <v>13507676</v>
      </c>
      <c r="G16" s="90">
        <v>0</v>
      </c>
      <c r="H16" s="157"/>
      <c r="I16" s="11"/>
      <c r="J16" s="12"/>
      <c r="K16" s="12"/>
      <c r="L16" s="13"/>
      <c r="M16" s="12"/>
      <c r="N16" s="13"/>
      <c r="O16" s="13"/>
      <c r="P16" s="13"/>
      <c r="Q16" s="13"/>
      <c r="R16" s="13"/>
      <c r="S16" s="28"/>
      <c r="T16" s="14"/>
    </row>
    <row r="17" spans="1:22" s="2" customFormat="1" ht="20.100000000000001" customHeight="1" x14ac:dyDescent="0.15">
      <c r="A17" s="153" t="s">
        <v>47</v>
      </c>
      <c r="B17" s="152"/>
      <c r="C17" s="152"/>
      <c r="D17" s="8">
        <f>D18</f>
        <v>3507676</v>
      </c>
      <c r="E17" s="9">
        <f>E18</f>
        <v>5000010</v>
      </c>
      <c r="F17" s="102">
        <f t="shared" si="1"/>
        <v>1492334</v>
      </c>
      <c r="G17" s="90">
        <f>G18</f>
        <v>0</v>
      </c>
      <c r="H17" s="10"/>
      <c r="I17" s="11"/>
      <c r="J17" s="12"/>
      <c r="K17" s="12"/>
      <c r="L17" s="13"/>
      <c r="M17" s="12"/>
      <c r="N17" s="13"/>
      <c r="O17" s="13"/>
      <c r="P17" s="13"/>
      <c r="Q17" s="13"/>
      <c r="R17" s="13"/>
      <c r="S17" s="12"/>
      <c r="T17" s="14"/>
    </row>
    <row r="18" spans="1:22" s="2" customFormat="1" ht="20.100000000000001" customHeight="1" x14ac:dyDescent="0.15">
      <c r="A18" s="15"/>
      <c r="B18" s="152" t="s">
        <v>47</v>
      </c>
      <c r="C18" s="152"/>
      <c r="D18" s="8">
        <f>D19</f>
        <v>3507676</v>
      </c>
      <c r="E18" s="9">
        <f>E19</f>
        <v>5000010</v>
      </c>
      <c r="F18" s="102">
        <f t="shared" si="1"/>
        <v>1492334</v>
      </c>
      <c r="G18" s="90">
        <v>0</v>
      </c>
      <c r="H18" s="29"/>
      <c r="I18" s="18"/>
      <c r="J18" s="19"/>
      <c r="K18" s="19"/>
      <c r="L18" s="154"/>
      <c r="M18" s="154"/>
      <c r="N18" s="20"/>
      <c r="O18" s="20"/>
      <c r="P18" s="20"/>
      <c r="Q18" s="20"/>
      <c r="R18" s="20"/>
      <c r="S18" s="19"/>
      <c r="T18" s="27"/>
    </row>
    <row r="19" spans="1:22" s="2" customFormat="1" ht="19.5" customHeight="1" x14ac:dyDescent="0.15">
      <c r="A19" s="120"/>
      <c r="B19" s="121"/>
      <c r="C19" s="41" t="s">
        <v>49</v>
      </c>
      <c r="D19" s="42">
        <v>3507676</v>
      </c>
      <c r="E19" s="43">
        <v>5000010</v>
      </c>
      <c r="F19" s="106">
        <f t="shared" si="1"/>
        <v>1492334</v>
      </c>
      <c r="G19" s="91">
        <v>0</v>
      </c>
      <c r="H19" s="111" t="s">
        <v>50</v>
      </c>
      <c r="I19" s="45"/>
      <c r="J19" s="44"/>
      <c r="K19" s="44"/>
      <c r="L19" s="155"/>
      <c r="M19" s="155"/>
      <c r="N19" s="46"/>
      <c r="O19" s="46"/>
      <c r="P19" s="46"/>
      <c r="Q19" s="46"/>
      <c r="R19" s="46"/>
      <c r="S19" s="47"/>
      <c r="T19" s="48"/>
      <c r="V19" s="5"/>
    </row>
  </sheetData>
  <mergeCells count="20">
    <mergeCell ref="B12:C12"/>
    <mergeCell ref="A14:C14"/>
    <mergeCell ref="A1:T1"/>
    <mergeCell ref="A5:C5"/>
    <mergeCell ref="A6:C6"/>
    <mergeCell ref="B7:C7"/>
    <mergeCell ref="A11:C11"/>
    <mergeCell ref="E3:E4"/>
    <mergeCell ref="H3:T4"/>
    <mergeCell ref="F3:G3"/>
    <mergeCell ref="A3:A4"/>
    <mergeCell ref="B3:B4"/>
    <mergeCell ref="C3:C4"/>
    <mergeCell ref="D3:D4"/>
    <mergeCell ref="B15:C15"/>
    <mergeCell ref="A17:C17"/>
    <mergeCell ref="B18:C18"/>
    <mergeCell ref="L18:M18"/>
    <mergeCell ref="L19:M19"/>
    <mergeCell ref="H15:H16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&amp;R무량수전노인전문요양원(2022.09.05)</oddFooter>
  </headerFooter>
  <ignoredErrors>
    <ignoredError sqref="F1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3"/>
  <sheetViews>
    <sheetView view="pageBreakPreview" zoomScaleNormal="100" zoomScaleSheetLayoutView="100" workbookViewId="0">
      <pane ySplit="5" topLeftCell="A6" activePane="bottomLeft" state="frozen"/>
      <selection pane="bottomLeft" activeCell="E24" sqref="E24"/>
    </sheetView>
  </sheetViews>
  <sheetFormatPr defaultRowHeight="13.5" x14ac:dyDescent="0.15"/>
  <cols>
    <col min="1" max="1" width="3.21875" style="1" customWidth="1"/>
    <col min="2" max="2" width="3.5546875" style="1" customWidth="1"/>
    <col min="3" max="3" width="20.21875" style="49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4.7773437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50" customWidth="1"/>
    <col min="13" max="13" width="1.88671875" style="1" customWidth="1"/>
    <col min="14" max="14" width="3" style="50" customWidth="1"/>
    <col min="15" max="15" width="3.44140625" style="50" customWidth="1"/>
    <col min="16" max="16" width="2.109375" style="50" customWidth="1"/>
    <col min="17" max="17" width="2.21875" style="50" customWidth="1"/>
    <col min="18" max="18" width="3.5546875" style="50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2" ht="46.5" customHeight="1" x14ac:dyDescent="0.15">
      <c r="A1" s="158" t="s">
        <v>76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</row>
    <row r="2" spans="1:22" s="2" customFormat="1" ht="24" customHeight="1" x14ac:dyDescent="0.15">
      <c r="A2" s="32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2" s="2" customFormat="1" ht="20.100000000000001" customHeight="1" x14ac:dyDescent="0.15">
      <c r="A3" s="172" t="s">
        <v>0</v>
      </c>
      <c r="B3" s="165" t="s">
        <v>1</v>
      </c>
      <c r="C3" s="174" t="s">
        <v>2</v>
      </c>
      <c r="D3" s="162" t="s">
        <v>80</v>
      </c>
      <c r="E3" s="162" t="s">
        <v>75</v>
      </c>
      <c r="F3" s="170" t="s">
        <v>15</v>
      </c>
      <c r="G3" s="171"/>
      <c r="H3" s="164" t="s">
        <v>3</v>
      </c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2" s="2" customFormat="1" ht="20.100000000000001" customHeight="1" x14ac:dyDescent="0.15">
      <c r="A4" s="173"/>
      <c r="B4" s="168"/>
      <c r="C4" s="175"/>
      <c r="D4" s="163"/>
      <c r="E4" s="163"/>
      <c r="F4" s="86" t="s">
        <v>17</v>
      </c>
      <c r="G4" s="78" t="s">
        <v>18</v>
      </c>
      <c r="H4" s="167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9"/>
    </row>
    <row r="5" spans="1:22" s="2" customFormat="1" ht="20.100000000000001" customHeight="1" x14ac:dyDescent="0.15">
      <c r="A5" s="159" t="s">
        <v>14</v>
      </c>
      <c r="B5" s="160"/>
      <c r="C5" s="161"/>
      <c r="D5" s="139">
        <f>D6+D13+D18+D21</f>
        <v>383515720</v>
      </c>
      <c r="E5" s="139">
        <f>E6+E13+E18+E21</f>
        <v>388515730</v>
      </c>
      <c r="F5" s="140">
        <f>E5-D5</f>
        <v>5000010</v>
      </c>
      <c r="G5" s="141">
        <f>F5/D5</f>
        <v>1.303730131322909E-2</v>
      </c>
      <c r="H5" s="101"/>
      <c r="I5" s="33"/>
      <c r="J5" s="34"/>
      <c r="K5" s="34"/>
      <c r="L5" s="100"/>
      <c r="M5" s="34"/>
      <c r="N5" s="100"/>
      <c r="O5" s="100"/>
      <c r="P5" s="100"/>
      <c r="Q5" s="100"/>
      <c r="R5" s="100"/>
      <c r="S5" s="34"/>
      <c r="T5" s="35"/>
      <c r="V5" s="5">
        <f>'예산내역(세입)'!E5-'예산내역(세출)'!E5</f>
        <v>0</v>
      </c>
    </row>
    <row r="6" spans="1:22" s="2" customFormat="1" ht="20.100000000000001" customHeight="1" x14ac:dyDescent="0.15">
      <c r="A6" s="153" t="s">
        <v>51</v>
      </c>
      <c r="B6" s="152"/>
      <c r="C6" s="152"/>
      <c r="D6" s="8">
        <f>D7</f>
        <v>0</v>
      </c>
      <c r="E6" s="9">
        <f>E7</f>
        <v>0</v>
      </c>
      <c r="F6" s="37">
        <f>E6-D6</f>
        <v>0</v>
      </c>
      <c r="G6" s="87">
        <f>G7</f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2" s="2" customFormat="1" ht="20.100000000000001" customHeight="1" x14ac:dyDescent="0.15">
      <c r="A7" s="15"/>
      <c r="B7" s="176" t="s">
        <v>52</v>
      </c>
      <c r="C7" s="152"/>
      <c r="D7" s="8">
        <f>D9</f>
        <v>0</v>
      </c>
      <c r="E7" s="9">
        <f>E9</f>
        <v>0</v>
      </c>
      <c r="F7" s="37">
        <f>E7-D7</f>
        <v>0</v>
      </c>
      <c r="G7" s="87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2" s="2" customFormat="1" ht="20.100000000000001" customHeight="1" x14ac:dyDescent="0.15">
      <c r="A8" s="30"/>
      <c r="B8" s="123"/>
      <c r="C8" s="97" t="s">
        <v>66</v>
      </c>
      <c r="D8" s="22">
        <v>0</v>
      </c>
      <c r="E8" s="23">
        <v>0</v>
      </c>
      <c r="F8" s="31">
        <v>0</v>
      </c>
      <c r="G8" s="87">
        <v>0</v>
      </c>
      <c r="H8" s="108"/>
      <c r="I8" s="138"/>
      <c r="J8" s="38"/>
      <c r="K8" s="38"/>
      <c r="L8" s="136"/>
      <c r="M8" s="38"/>
      <c r="N8" s="136"/>
      <c r="O8" s="136"/>
      <c r="P8" s="136"/>
      <c r="Q8" s="136"/>
      <c r="R8" s="136"/>
      <c r="S8" s="38"/>
      <c r="T8" s="39"/>
    </row>
    <row r="9" spans="1:22" s="2" customFormat="1" ht="20.100000000000001" customHeight="1" x14ac:dyDescent="0.15">
      <c r="A9" s="30"/>
      <c r="B9" s="103"/>
      <c r="C9" s="137" t="s">
        <v>67</v>
      </c>
      <c r="D9" s="16">
        <v>0</v>
      </c>
      <c r="E9" s="17">
        <v>0</v>
      </c>
      <c r="F9" s="102">
        <f>E9-D9</f>
        <v>0</v>
      </c>
      <c r="G9" s="88">
        <v>0</v>
      </c>
      <c r="H9" s="113"/>
      <c r="I9" s="114"/>
      <c r="J9" s="38"/>
      <c r="K9" s="38"/>
      <c r="L9" s="101"/>
      <c r="M9" s="38"/>
      <c r="N9" s="101"/>
      <c r="O9" s="101"/>
      <c r="P9" s="101"/>
      <c r="Q9" s="101"/>
      <c r="R9" s="101"/>
      <c r="S9" s="40"/>
      <c r="T9" s="39"/>
    </row>
    <row r="10" spans="1:22" s="2" customFormat="1" ht="20.100000000000001" customHeight="1" x14ac:dyDescent="0.15">
      <c r="A10" s="153" t="s">
        <v>51</v>
      </c>
      <c r="B10" s="152"/>
      <c r="C10" s="152"/>
      <c r="D10" s="8">
        <f>D11</f>
        <v>0</v>
      </c>
      <c r="E10" s="9">
        <f>E11</f>
        <v>0</v>
      </c>
      <c r="F10" s="37">
        <f>E10-D10</f>
        <v>0</v>
      </c>
      <c r="G10" s="87">
        <f>G11</f>
        <v>0</v>
      </c>
      <c r="H10" s="10"/>
      <c r="I10" s="11"/>
      <c r="J10" s="12"/>
      <c r="K10" s="12"/>
      <c r="L10" s="13"/>
      <c r="M10" s="12"/>
      <c r="N10" s="13"/>
      <c r="O10" s="13"/>
      <c r="P10" s="13"/>
      <c r="Q10" s="13"/>
      <c r="R10" s="13"/>
      <c r="S10" s="12"/>
      <c r="T10" s="14"/>
    </row>
    <row r="11" spans="1:22" s="2" customFormat="1" ht="20.100000000000001" customHeight="1" x14ac:dyDescent="0.15">
      <c r="A11" s="15"/>
      <c r="B11" s="176" t="s">
        <v>64</v>
      </c>
      <c r="C11" s="152"/>
      <c r="D11" s="8">
        <f>D12</f>
        <v>0</v>
      </c>
      <c r="E11" s="9">
        <f>E12</f>
        <v>0</v>
      </c>
      <c r="F11" s="37">
        <f>E11-D11</f>
        <v>0</v>
      </c>
      <c r="G11" s="87">
        <v>0</v>
      </c>
      <c r="H11" s="10"/>
      <c r="I11" s="11"/>
      <c r="J11" s="12"/>
      <c r="K11" s="12"/>
      <c r="L11" s="13"/>
      <c r="M11" s="12"/>
      <c r="N11" s="13"/>
      <c r="O11" s="13"/>
      <c r="P11" s="13"/>
      <c r="Q11" s="13"/>
      <c r="R11" s="13"/>
      <c r="S11" s="12"/>
      <c r="T11" s="14"/>
    </row>
    <row r="12" spans="1:22" s="2" customFormat="1" ht="20.100000000000001" customHeight="1" x14ac:dyDescent="0.15">
      <c r="A12" s="30"/>
      <c r="B12" s="96"/>
      <c r="C12" s="97" t="s">
        <v>65</v>
      </c>
      <c r="D12" s="22">
        <v>0</v>
      </c>
      <c r="E12" s="23">
        <v>0</v>
      </c>
      <c r="F12" s="37">
        <f>E12-D12</f>
        <v>0</v>
      </c>
      <c r="G12" s="89">
        <v>0</v>
      </c>
      <c r="H12" s="113"/>
      <c r="I12" s="114"/>
      <c r="J12" s="38"/>
      <c r="K12" s="38"/>
      <c r="L12" s="136"/>
      <c r="M12" s="38"/>
      <c r="N12" s="136"/>
      <c r="O12" s="136"/>
      <c r="P12" s="136"/>
      <c r="Q12" s="136"/>
      <c r="R12" s="136"/>
      <c r="S12" s="40"/>
      <c r="T12" s="39"/>
    </row>
    <row r="13" spans="1:22" s="2" customFormat="1" ht="20.100000000000001" customHeight="1" x14ac:dyDescent="0.15">
      <c r="A13" s="153" t="s">
        <v>53</v>
      </c>
      <c r="B13" s="152"/>
      <c r="C13" s="152"/>
      <c r="D13" s="8">
        <v>0</v>
      </c>
      <c r="E13" s="9">
        <f>E14</f>
        <v>0</v>
      </c>
      <c r="F13" s="85">
        <f t="shared" ref="F13:F23" si="0">E13-D13</f>
        <v>0</v>
      </c>
      <c r="G13" s="90">
        <v>0</v>
      </c>
      <c r="H13" s="10"/>
      <c r="I13" s="110"/>
      <c r="J13" s="12"/>
      <c r="K13" s="12"/>
      <c r="L13" s="13"/>
      <c r="M13" s="12"/>
      <c r="N13" s="13"/>
      <c r="O13" s="13"/>
      <c r="P13" s="13"/>
      <c r="Q13" s="13"/>
      <c r="R13" s="13"/>
      <c r="S13" s="28"/>
      <c r="T13" s="14"/>
    </row>
    <row r="14" spans="1:22" s="2" customFormat="1" ht="20.100000000000001" customHeight="1" x14ac:dyDescent="0.15">
      <c r="A14" s="15"/>
      <c r="B14" s="152" t="s">
        <v>54</v>
      </c>
      <c r="C14" s="152"/>
      <c r="D14" s="8">
        <v>0</v>
      </c>
      <c r="E14" s="9">
        <f>E15+E16+E17</f>
        <v>0</v>
      </c>
      <c r="F14" s="102">
        <f t="shared" si="0"/>
        <v>0</v>
      </c>
      <c r="G14" s="90">
        <v>0</v>
      </c>
      <c r="H14" s="10"/>
      <c r="I14" s="110"/>
      <c r="J14" s="12"/>
      <c r="K14" s="12"/>
      <c r="L14" s="13"/>
      <c r="M14" s="12"/>
      <c r="N14" s="13"/>
      <c r="O14" s="13"/>
      <c r="P14" s="13"/>
      <c r="Q14" s="13"/>
      <c r="R14" s="13"/>
      <c r="S14" s="28"/>
      <c r="T14" s="14"/>
    </row>
    <row r="15" spans="1:22" s="2" customFormat="1" ht="20.100000000000001" customHeight="1" x14ac:dyDescent="0.15">
      <c r="A15" s="30"/>
      <c r="B15" s="115"/>
      <c r="C15" s="97" t="s">
        <v>54</v>
      </c>
      <c r="D15" s="22">
        <v>0</v>
      </c>
      <c r="E15" s="23">
        <v>0</v>
      </c>
      <c r="F15" s="31">
        <f t="shared" si="0"/>
        <v>0</v>
      </c>
      <c r="G15" s="88">
        <v>0</v>
      </c>
      <c r="H15" s="29"/>
      <c r="I15" s="36"/>
      <c r="J15" s="19"/>
      <c r="K15" s="19"/>
      <c r="L15" s="20"/>
      <c r="M15" s="19"/>
      <c r="N15" s="20"/>
      <c r="O15" s="20"/>
      <c r="P15" s="20"/>
      <c r="Q15" s="20"/>
      <c r="R15" s="20"/>
      <c r="S15" s="21"/>
      <c r="T15" s="27"/>
    </row>
    <row r="16" spans="1:22" s="2" customFormat="1" ht="20.100000000000001" customHeight="1" x14ac:dyDescent="0.15">
      <c r="A16" s="30"/>
      <c r="B16" s="116"/>
      <c r="C16" s="98" t="s">
        <v>55</v>
      </c>
      <c r="D16" s="8">
        <v>0</v>
      </c>
      <c r="E16" s="9">
        <v>0</v>
      </c>
      <c r="F16" s="102">
        <f t="shared" ref="F16" si="1">E16-D16</f>
        <v>0</v>
      </c>
      <c r="G16" s="90">
        <v>0</v>
      </c>
      <c r="H16" s="10"/>
      <c r="I16" s="110"/>
      <c r="J16" s="12"/>
      <c r="K16" s="12"/>
      <c r="L16" s="13"/>
      <c r="M16" s="12"/>
      <c r="N16" s="13"/>
      <c r="O16" s="13"/>
      <c r="P16" s="13"/>
      <c r="Q16" s="13"/>
      <c r="R16" s="13"/>
      <c r="S16" s="134"/>
      <c r="T16" s="14"/>
    </row>
    <row r="17" spans="1:22" s="2" customFormat="1" ht="20.100000000000001" customHeight="1" x14ac:dyDescent="0.15">
      <c r="A17" s="30"/>
      <c r="B17" s="117"/>
      <c r="C17" s="97" t="s">
        <v>56</v>
      </c>
      <c r="D17" s="22">
        <v>0</v>
      </c>
      <c r="E17" s="23">
        <v>0</v>
      </c>
      <c r="F17" s="31">
        <f>E17-D17</f>
        <v>0</v>
      </c>
      <c r="G17" s="87">
        <v>0</v>
      </c>
      <c r="H17" s="108"/>
      <c r="I17" s="5"/>
      <c r="L17" s="6"/>
      <c r="N17" s="101"/>
      <c r="O17" s="101"/>
      <c r="P17" s="101"/>
      <c r="Q17" s="101"/>
      <c r="R17" s="101"/>
      <c r="S17" s="135"/>
      <c r="T17" s="132"/>
    </row>
    <row r="18" spans="1:22" s="2" customFormat="1" ht="20.100000000000001" customHeight="1" x14ac:dyDescent="0.15">
      <c r="A18" s="153" t="s">
        <v>57</v>
      </c>
      <c r="B18" s="152"/>
      <c r="C18" s="152"/>
      <c r="D18" s="8">
        <v>0</v>
      </c>
      <c r="E18" s="9">
        <v>0</v>
      </c>
      <c r="F18" s="102">
        <f t="shared" si="0"/>
        <v>0</v>
      </c>
      <c r="G18" s="90">
        <v>0</v>
      </c>
      <c r="H18" s="10"/>
      <c r="I18" s="11"/>
      <c r="J18" s="12"/>
      <c r="K18" s="12"/>
      <c r="L18" s="13"/>
      <c r="M18" s="12"/>
      <c r="N18" s="13"/>
      <c r="O18" s="13"/>
      <c r="P18" s="13"/>
      <c r="Q18" s="13"/>
      <c r="R18" s="13"/>
      <c r="S18" s="28"/>
      <c r="T18" s="14"/>
    </row>
    <row r="19" spans="1:22" s="2" customFormat="1" ht="20.100000000000001" customHeight="1" x14ac:dyDescent="0.15">
      <c r="A19" s="15"/>
      <c r="B19" s="152" t="s">
        <v>57</v>
      </c>
      <c r="C19" s="152"/>
      <c r="D19" s="8">
        <v>0</v>
      </c>
      <c r="E19" s="9">
        <v>0</v>
      </c>
      <c r="F19" s="102">
        <f t="shared" si="0"/>
        <v>0</v>
      </c>
      <c r="G19" s="90">
        <v>0</v>
      </c>
      <c r="H19" s="10"/>
      <c r="I19" s="11"/>
      <c r="J19" s="12"/>
      <c r="K19" s="12"/>
      <c r="L19" s="13"/>
      <c r="M19" s="12"/>
      <c r="N19" s="13"/>
      <c r="O19" s="13"/>
      <c r="P19" s="13"/>
      <c r="Q19" s="13"/>
      <c r="R19" s="13"/>
      <c r="S19" s="12"/>
      <c r="T19" s="14"/>
    </row>
    <row r="20" spans="1:22" s="2" customFormat="1" ht="20.100000000000001" customHeight="1" x14ac:dyDescent="0.15">
      <c r="A20" s="118"/>
      <c r="B20" s="116"/>
      <c r="C20" s="97" t="s">
        <v>58</v>
      </c>
      <c r="D20" s="22">
        <v>0</v>
      </c>
      <c r="E20" s="23">
        <v>0</v>
      </c>
      <c r="F20" s="31">
        <f t="shared" si="0"/>
        <v>0</v>
      </c>
      <c r="G20" s="90">
        <v>0</v>
      </c>
      <c r="H20" s="10"/>
      <c r="I20" s="11"/>
      <c r="J20" s="12"/>
      <c r="K20" s="12"/>
      <c r="L20" s="13"/>
      <c r="M20" s="12"/>
      <c r="N20" s="13"/>
      <c r="O20" s="13"/>
      <c r="P20" s="13"/>
      <c r="Q20" s="13"/>
      <c r="R20" s="13"/>
      <c r="S20" s="28"/>
      <c r="T20" s="14"/>
    </row>
    <row r="21" spans="1:22" s="2" customFormat="1" ht="20.100000000000001" customHeight="1" x14ac:dyDescent="0.15">
      <c r="A21" s="153" t="s">
        <v>45</v>
      </c>
      <c r="B21" s="152"/>
      <c r="C21" s="152"/>
      <c r="D21" s="8">
        <f>D22</f>
        <v>383515720</v>
      </c>
      <c r="E21" s="9">
        <f>E22</f>
        <v>388515730</v>
      </c>
      <c r="F21" s="102">
        <f t="shared" si="0"/>
        <v>5000010</v>
      </c>
      <c r="G21" s="90">
        <f>F21/D21</f>
        <v>1.303730131322909E-2</v>
      </c>
      <c r="H21" s="10"/>
      <c r="I21" s="11"/>
      <c r="J21" s="12"/>
      <c r="K21" s="12"/>
      <c r="L21" s="13"/>
      <c r="M21" s="12"/>
      <c r="N21" s="13"/>
      <c r="O21" s="13"/>
      <c r="P21" s="13"/>
      <c r="Q21" s="13"/>
      <c r="R21" s="13"/>
      <c r="S21" s="12"/>
      <c r="T21" s="14"/>
    </row>
    <row r="22" spans="1:22" s="2" customFormat="1" ht="20.100000000000001" customHeight="1" x14ac:dyDescent="0.15">
      <c r="A22" s="15"/>
      <c r="B22" s="152" t="s">
        <v>45</v>
      </c>
      <c r="C22" s="152"/>
      <c r="D22" s="8">
        <f>D23</f>
        <v>383515720</v>
      </c>
      <c r="E22" s="9">
        <f>E23</f>
        <v>388515730</v>
      </c>
      <c r="F22" s="102">
        <f t="shared" si="0"/>
        <v>5000010</v>
      </c>
      <c r="G22" s="90">
        <f>F22/D22</f>
        <v>1.303730131322909E-2</v>
      </c>
      <c r="H22" s="29"/>
      <c r="I22" s="18"/>
      <c r="J22" s="19"/>
      <c r="K22" s="19"/>
      <c r="L22" s="154"/>
      <c r="M22" s="154"/>
      <c r="N22" s="20"/>
      <c r="O22" s="20"/>
      <c r="P22" s="20"/>
      <c r="Q22" s="20"/>
      <c r="R22" s="20"/>
      <c r="S22" s="19"/>
      <c r="T22" s="27"/>
    </row>
    <row r="23" spans="1:22" s="2" customFormat="1" ht="19.5" customHeight="1" x14ac:dyDescent="0.15">
      <c r="A23" s="120"/>
      <c r="B23" s="119"/>
      <c r="C23" s="41" t="s">
        <v>59</v>
      </c>
      <c r="D23" s="42">
        <v>383515720</v>
      </c>
      <c r="E23" s="43">
        <v>388515730</v>
      </c>
      <c r="F23" s="106">
        <f t="shared" si="0"/>
        <v>5000010</v>
      </c>
      <c r="G23" s="91">
        <f>F23/D23</f>
        <v>1.303730131322909E-2</v>
      </c>
      <c r="H23" s="111" t="s">
        <v>61</v>
      </c>
      <c r="I23" s="45"/>
      <c r="J23" s="44"/>
      <c r="K23" s="44"/>
      <c r="L23" s="155"/>
      <c r="M23" s="155"/>
      <c r="N23" s="46"/>
      <c r="O23" s="46"/>
      <c r="P23" s="46"/>
      <c r="Q23" s="46"/>
      <c r="R23" s="46"/>
      <c r="S23" s="47"/>
      <c r="T23" s="48"/>
      <c r="V23" s="5"/>
    </row>
  </sheetData>
  <mergeCells count="21">
    <mergeCell ref="B19:C19"/>
    <mergeCell ref="A21:C21"/>
    <mergeCell ref="B22:C22"/>
    <mergeCell ref="L22:M22"/>
    <mergeCell ref="L23:M23"/>
    <mergeCell ref="A18:C18"/>
    <mergeCell ref="A1:T1"/>
    <mergeCell ref="A3:A4"/>
    <mergeCell ref="B3:B4"/>
    <mergeCell ref="C3:C4"/>
    <mergeCell ref="D3:D4"/>
    <mergeCell ref="E3:E4"/>
    <mergeCell ref="F3:G3"/>
    <mergeCell ref="H3:T4"/>
    <mergeCell ref="A5:C5"/>
    <mergeCell ref="A6:C6"/>
    <mergeCell ref="B7:C7"/>
    <mergeCell ref="A13:C13"/>
    <mergeCell ref="B14:C14"/>
    <mergeCell ref="A10:C10"/>
    <mergeCell ref="B11:C11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&amp;R무량수전노인전문요양원(2022.09.05)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5"/>
  <sheetViews>
    <sheetView tabSelected="1" view="pageBreakPreview" zoomScaleNormal="100" zoomScaleSheetLayoutView="100" workbookViewId="0">
      <selection activeCell="C15" sqref="C15:E15"/>
    </sheetView>
  </sheetViews>
  <sheetFormatPr defaultRowHeight="13.5" x14ac:dyDescent="0.15"/>
  <cols>
    <col min="1" max="1" width="15.5546875" style="50" customWidth="1"/>
    <col min="2" max="2" width="15.6640625" style="50" customWidth="1"/>
    <col min="3" max="5" width="18.77734375" style="50" customWidth="1"/>
    <col min="6" max="16384" width="8.88671875" style="1"/>
  </cols>
  <sheetData>
    <row r="1" spans="1:21" ht="37.5" customHeight="1" x14ac:dyDescent="0.15">
      <c r="A1" s="143" t="s">
        <v>77</v>
      </c>
      <c r="B1" s="143"/>
      <c r="C1" s="143"/>
      <c r="D1" s="143"/>
      <c r="E1" s="143"/>
    </row>
    <row r="2" spans="1:21" s="2" customFormat="1" ht="20.25" customHeight="1" x14ac:dyDescent="0.15">
      <c r="A2" s="32" t="s">
        <v>4</v>
      </c>
      <c r="B2" s="32"/>
      <c r="D2" s="3"/>
      <c r="E2" s="4"/>
      <c r="F2" s="5"/>
      <c r="G2" s="4"/>
      <c r="H2" s="4"/>
      <c r="J2" s="5"/>
      <c r="M2" s="6"/>
      <c r="O2" s="6"/>
      <c r="P2" s="6"/>
      <c r="Q2" s="6"/>
      <c r="R2" s="6"/>
      <c r="S2" s="6"/>
      <c r="U2" s="4" t="s">
        <v>5</v>
      </c>
    </row>
    <row r="3" spans="1:21" s="2" customFormat="1" ht="18" customHeight="1" x14ac:dyDescent="0.15">
      <c r="A3" s="94" t="s">
        <v>20</v>
      </c>
      <c r="B3" s="94"/>
      <c r="C3" s="93"/>
      <c r="D3" s="93"/>
      <c r="E3" s="4" t="s">
        <v>21</v>
      </c>
    </row>
    <row r="4" spans="1:21" s="2" customFormat="1" ht="29.25" customHeight="1" x14ac:dyDescent="0.15">
      <c r="A4" s="184" t="s">
        <v>19</v>
      </c>
      <c r="B4" s="185"/>
      <c r="C4" s="142" t="s">
        <v>72</v>
      </c>
      <c r="D4" s="142" t="s">
        <v>73</v>
      </c>
      <c r="E4" s="128" t="s">
        <v>15</v>
      </c>
    </row>
    <row r="5" spans="1:21" s="2" customFormat="1" ht="29.25" customHeight="1" x14ac:dyDescent="0.15">
      <c r="A5" s="172" t="s">
        <v>29</v>
      </c>
      <c r="B5" s="174"/>
      <c r="C5" s="190">
        <v>10000000</v>
      </c>
      <c r="D5" s="190"/>
      <c r="E5" s="191">
        <f>D5-C5</f>
        <v>-10000000</v>
      </c>
    </row>
    <row r="6" spans="1:21" s="2" customFormat="1" ht="29.25" customHeight="1" x14ac:dyDescent="0.15">
      <c r="A6" s="173"/>
      <c r="B6" s="175"/>
      <c r="C6" s="192" t="s">
        <v>83</v>
      </c>
      <c r="D6" s="193"/>
      <c r="E6" s="194"/>
    </row>
    <row r="7" spans="1:21" s="2" customFormat="1" ht="30" customHeight="1" x14ac:dyDescent="0.15">
      <c r="A7" s="177" t="s">
        <v>45</v>
      </c>
      <c r="B7" s="178"/>
      <c r="C7" s="188">
        <v>370008044</v>
      </c>
      <c r="D7" s="188">
        <v>383515720</v>
      </c>
      <c r="E7" s="189">
        <f>D7-C7</f>
        <v>13507676</v>
      </c>
      <c r="F7" s="5"/>
    </row>
    <row r="8" spans="1:21" s="2" customFormat="1" ht="30" customHeight="1" x14ac:dyDescent="0.15">
      <c r="A8" s="179"/>
      <c r="B8" s="180"/>
      <c r="C8" s="186" t="s">
        <v>62</v>
      </c>
      <c r="D8" s="187"/>
      <c r="E8" s="183"/>
    </row>
    <row r="9" spans="1:21" s="2" customFormat="1" ht="30" customHeight="1" x14ac:dyDescent="0.15">
      <c r="A9" s="177" t="s">
        <v>47</v>
      </c>
      <c r="B9" s="178"/>
      <c r="C9" s="16">
        <f>'예산내역(세입)'!D17</f>
        <v>3507676</v>
      </c>
      <c r="D9" s="16">
        <f>'예산내역(세입)'!E17</f>
        <v>5000010</v>
      </c>
      <c r="E9" s="129">
        <f>D9-C9</f>
        <v>1492334</v>
      </c>
      <c r="F9" s="5"/>
    </row>
    <row r="10" spans="1:21" s="2" customFormat="1" ht="30" customHeight="1" x14ac:dyDescent="0.15">
      <c r="A10" s="179"/>
      <c r="B10" s="180"/>
      <c r="C10" s="181" t="s">
        <v>63</v>
      </c>
      <c r="D10" s="182"/>
      <c r="E10" s="183"/>
    </row>
    <row r="11" spans="1:21" s="2" customFormat="1" ht="17.25" customHeight="1" x14ac:dyDescent="0.15">
      <c r="A11" s="125"/>
      <c r="B11" s="25"/>
      <c r="C11" s="26"/>
      <c r="D11" s="26"/>
      <c r="E11" s="26"/>
    </row>
    <row r="12" spans="1:21" s="2" customFormat="1" ht="21.75" customHeight="1" x14ac:dyDescent="0.15">
      <c r="A12" s="127" t="s">
        <v>24</v>
      </c>
      <c r="B12" s="126"/>
      <c r="C12" s="93"/>
      <c r="D12" s="93"/>
      <c r="E12" s="4" t="s">
        <v>22</v>
      </c>
    </row>
    <row r="13" spans="1:21" s="2" customFormat="1" ht="29.25" customHeight="1" x14ac:dyDescent="0.15">
      <c r="A13" s="184" t="s">
        <v>19</v>
      </c>
      <c r="B13" s="185"/>
      <c r="C13" s="92" t="s">
        <v>78</v>
      </c>
      <c r="D13" s="92" t="s">
        <v>73</v>
      </c>
      <c r="E13" s="128" t="s">
        <v>15</v>
      </c>
    </row>
    <row r="14" spans="1:21" s="2" customFormat="1" ht="30" customHeight="1" x14ac:dyDescent="0.15">
      <c r="A14" s="177" t="s">
        <v>60</v>
      </c>
      <c r="B14" s="178"/>
      <c r="C14" s="16">
        <f>'예산내역(세출)'!D21</f>
        <v>383515720</v>
      </c>
      <c r="D14" s="16">
        <f>'예산총괄 '!D15</f>
        <v>388515730</v>
      </c>
      <c r="E14" s="130">
        <f>D14-C14</f>
        <v>5000010</v>
      </c>
      <c r="F14" s="5"/>
    </row>
    <row r="15" spans="1:21" s="2" customFormat="1" ht="30" customHeight="1" x14ac:dyDescent="0.15">
      <c r="A15" s="179"/>
      <c r="B15" s="180"/>
      <c r="C15" s="181" t="s">
        <v>82</v>
      </c>
      <c r="D15" s="182"/>
      <c r="E15" s="183"/>
    </row>
  </sheetData>
  <mergeCells count="11">
    <mergeCell ref="A1:E1"/>
    <mergeCell ref="A9:B10"/>
    <mergeCell ref="A14:B15"/>
    <mergeCell ref="C15:E15"/>
    <mergeCell ref="A4:B4"/>
    <mergeCell ref="A13:B13"/>
    <mergeCell ref="C10:E10"/>
    <mergeCell ref="A7:B8"/>
    <mergeCell ref="C8:E8"/>
    <mergeCell ref="A5:B6"/>
    <mergeCell ref="C6:E6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94" firstPageNumber="239" orientation="portrait" r:id="rId1"/>
  <headerFooter alignWithMargins="0">
    <oddFooter>&amp;R무량수전노인전문요양원(2022.09.05)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6</vt:i4>
      </vt:variant>
    </vt:vector>
  </HeadingPairs>
  <TitlesOfParts>
    <vt:vector size="11" baseType="lpstr">
      <vt:lpstr>예산표지</vt:lpstr>
      <vt:lpstr>예산총괄 </vt:lpstr>
      <vt:lpstr>예산내역(세입)</vt:lpstr>
      <vt:lpstr>예산내역(세출)</vt:lpstr>
      <vt:lpstr>예산변경사유서</vt:lpstr>
      <vt:lpstr>'예산내역(세출)'!Print_Area</vt:lpstr>
      <vt:lpstr>예산변경사유서!Print_Area</vt:lpstr>
      <vt:lpstr>'예산총괄 '!Print_Area</vt:lpstr>
      <vt:lpstr>예산표지!Print_Area</vt:lpstr>
      <vt:lpstr>'예산내역(세입)'!Print_Titles</vt:lpstr>
      <vt:lpstr>'예산내역(세출)'!Print_Titles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2022-09-05T02:34:00Z</cp:lastPrinted>
  <dcterms:created xsi:type="dcterms:W3CDTF">2016-11-29T02:00:33Z</dcterms:created>
  <dcterms:modified xsi:type="dcterms:W3CDTF">2022-12-02T08:10:30Z</dcterms:modified>
</cp:coreProperties>
</file>