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법인\예결산\2019년\"/>
    </mc:Choice>
  </mc:AlternateContent>
  <bookViews>
    <workbookView xWindow="6585" yWindow="255" windowWidth="15870" windowHeight="12435" activeTab="1"/>
  </bookViews>
  <sheets>
    <sheet name="예산표지" sheetId="12" r:id="rId1"/>
    <sheet name="예산총칙" sheetId="13" r:id="rId2"/>
    <sheet name="예산총괄" sheetId="14" r:id="rId3"/>
    <sheet name="예산내역" sheetId="15" r:id="rId4"/>
  </sheets>
  <definedNames>
    <definedName name="_xlnm.Print_Area" localSheetId="2">예산총괄!$A$1:$E$30</definedName>
    <definedName name="_xlnm.Print_Area" localSheetId="1">예산총칙!$A$1:$C$27</definedName>
    <definedName name="_xlnm.Print_Area" localSheetId="0">예산표지!$A$1:$A$8</definedName>
  </definedNames>
  <calcPr calcId="152511" iterateDelta="1.0000000474974513E-3"/>
</workbook>
</file>

<file path=xl/calcChain.xml><?xml version="1.0" encoding="utf-8"?>
<calcChain xmlns="http://schemas.openxmlformats.org/spreadsheetml/2006/main">
  <c r="E69" i="15" l="1"/>
  <c r="E64" i="15"/>
  <c r="E63" i="15" s="1"/>
  <c r="F101" i="15" l="1"/>
  <c r="G100" i="15"/>
  <c r="F100" i="15"/>
  <c r="G87" i="15"/>
  <c r="F87" i="15"/>
  <c r="F86" i="15"/>
  <c r="G85" i="15"/>
  <c r="F85" i="15"/>
  <c r="G82" i="15"/>
  <c r="F82" i="15"/>
  <c r="G73" i="15"/>
  <c r="F73" i="15"/>
  <c r="G72" i="15"/>
  <c r="F72" i="15"/>
  <c r="F67" i="15"/>
  <c r="G66" i="15"/>
  <c r="F66" i="15"/>
  <c r="F65" i="15"/>
  <c r="F62" i="15"/>
  <c r="G61" i="15"/>
  <c r="F61" i="15"/>
  <c r="G60" i="15"/>
  <c r="F60" i="15"/>
  <c r="G59" i="15"/>
  <c r="F59" i="15"/>
  <c r="G58" i="15"/>
  <c r="F58" i="15"/>
  <c r="G56" i="15"/>
  <c r="F56" i="15"/>
  <c r="F55" i="15"/>
  <c r="G54" i="15"/>
  <c r="F54" i="15"/>
  <c r="G40" i="15"/>
  <c r="F39" i="15"/>
  <c r="F40" i="15"/>
  <c r="F27" i="15"/>
  <c r="G26" i="15"/>
  <c r="F84" i="15"/>
  <c r="G83" i="15"/>
  <c r="F83" i="15"/>
  <c r="F81" i="15"/>
  <c r="F80" i="15"/>
  <c r="F79" i="15"/>
  <c r="G74" i="15"/>
  <c r="F74" i="15"/>
  <c r="F71" i="15"/>
  <c r="F70" i="15"/>
  <c r="G45" i="15"/>
  <c r="F45" i="15"/>
  <c r="F44" i="15"/>
  <c r="F43" i="15"/>
  <c r="F36" i="15"/>
  <c r="G27" i="15"/>
  <c r="F26" i="15"/>
  <c r="F23" i="15"/>
  <c r="F22" i="15"/>
  <c r="F21" i="15"/>
  <c r="F8" i="15"/>
  <c r="F7" i="15"/>
  <c r="C19" i="14" l="1"/>
  <c r="E99" i="15"/>
  <c r="D99" i="15"/>
  <c r="D98" i="15" s="1"/>
  <c r="E96" i="15"/>
  <c r="D96" i="15"/>
  <c r="E95" i="15"/>
  <c r="D95" i="15"/>
  <c r="E92" i="15"/>
  <c r="D92" i="15"/>
  <c r="E91" i="15"/>
  <c r="D91" i="15"/>
  <c r="E89" i="15"/>
  <c r="D89" i="15"/>
  <c r="E88" i="15"/>
  <c r="E78" i="15"/>
  <c r="D78" i="15"/>
  <c r="D69" i="15"/>
  <c r="D68" i="15" s="1"/>
  <c r="D64" i="15"/>
  <c r="E57" i="15"/>
  <c r="D57" i="15"/>
  <c r="E53" i="15"/>
  <c r="D53" i="15"/>
  <c r="E42" i="15"/>
  <c r="D42" i="15"/>
  <c r="D41" i="15" s="1"/>
  <c r="E38" i="15"/>
  <c r="D38" i="15"/>
  <c r="D37" i="15" s="1"/>
  <c r="E35" i="15"/>
  <c r="D35" i="15"/>
  <c r="E31" i="15"/>
  <c r="D31" i="15"/>
  <c r="D30" i="15" s="1"/>
  <c r="E25" i="15"/>
  <c r="D25" i="15"/>
  <c r="E19" i="15"/>
  <c r="D19" i="15"/>
  <c r="E15" i="15"/>
  <c r="D15" i="15"/>
  <c r="E12" i="15"/>
  <c r="D12" i="15"/>
  <c r="E6" i="15"/>
  <c r="D6" i="15"/>
  <c r="E29" i="14"/>
  <c r="E28" i="14"/>
  <c r="E27" i="14"/>
  <c r="E26" i="14"/>
  <c r="E25" i="14"/>
  <c r="E24" i="14"/>
  <c r="E23" i="14"/>
  <c r="E22" i="14"/>
  <c r="E21" i="14"/>
  <c r="E20" i="14"/>
  <c r="D19" i="14"/>
  <c r="E14" i="14"/>
  <c r="E13" i="14"/>
  <c r="E12" i="14"/>
  <c r="E11" i="14"/>
  <c r="E10" i="14"/>
  <c r="E9" i="14"/>
  <c r="E8" i="14"/>
  <c r="E7" i="14"/>
  <c r="E6" i="14"/>
  <c r="D5" i="14"/>
  <c r="C5" i="14"/>
  <c r="E51" i="15" l="1"/>
  <c r="E19" i="14"/>
  <c r="F99" i="15"/>
  <c r="G99" i="15"/>
  <c r="G57" i="15"/>
  <c r="F57" i="15"/>
  <c r="F69" i="15"/>
  <c r="G69" i="15"/>
  <c r="G53" i="15"/>
  <c r="F53" i="15"/>
  <c r="G64" i="15"/>
  <c r="F64" i="15"/>
  <c r="G42" i="15"/>
  <c r="F42" i="15"/>
  <c r="F38" i="15"/>
  <c r="G38" i="15"/>
  <c r="G25" i="15"/>
  <c r="F6" i="15"/>
  <c r="F25" i="15"/>
  <c r="F31" i="15"/>
  <c r="G78" i="15"/>
  <c r="F78" i="15"/>
  <c r="E34" i="15"/>
  <c r="E18" i="15"/>
  <c r="E30" i="15"/>
  <c r="E24" i="15"/>
  <c r="E77" i="15"/>
  <c r="D51" i="15"/>
  <c r="E5" i="14"/>
  <c r="D18" i="15"/>
  <c r="D24" i="15"/>
  <c r="D34" i="15"/>
  <c r="E37" i="15"/>
  <c r="E41" i="15"/>
  <c r="D63" i="15"/>
  <c r="E68" i="15"/>
  <c r="D77" i="15"/>
  <c r="D88" i="15"/>
  <c r="E98" i="15"/>
  <c r="E50" i="15" s="1"/>
  <c r="E5" i="15" l="1"/>
  <c r="G63" i="15"/>
  <c r="F63" i="15"/>
  <c r="G68" i="15"/>
  <c r="F68" i="15"/>
  <c r="G98" i="15"/>
  <c r="F98" i="15"/>
  <c r="G37" i="15"/>
  <c r="F37" i="15"/>
  <c r="G24" i="15"/>
  <c r="F24" i="15"/>
  <c r="F30" i="15"/>
  <c r="G51" i="15"/>
  <c r="F51" i="15"/>
  <c r="G77" i="15"/>
  <c r="F77" i="15"/>
  <c r="D50" i="15"/>
  <c r="D5" i="15"/>
  <c r="G5" i="15" l="1"/>
  <c r="F5" i="15"/>
  <c r="G50" i="15"/>
  <c r="F50" i="15"/>
  <c r="H50" i="15"/>
</calcChain>
</file>

<file path=xl/comments1.xml><?xml version="1.0" encoding="utf-8"?>
<comments xmlns="http://schemas.openxmlformats.org/spreadsheetml/2006/main">
  <authors>
    <author>My PC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<sst xmlns="http://schemas.openxmlformats.org/spreadsheetml/2006/main" count="200" uniqueCount="170">
  <si>
    <t>사회복지법인 무일복지재단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</si>
  <si>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</si>
  <si>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</si>
  <si>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</si>
  <si>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증 감(B-A)</t>
    <phoneticPr fontId="5" type="noConversion"/>
  </si>
  <si>
    <t>총        계</t>
    <phoneticPr fontId="5" type="noConversion"/>
  </si>
  <si>
    <t>01재 산 수 입</t>
    <phoneticPr fontId="5" type="noConversion"/>
  </si>
  <si>
    <t>기본재산수입</t>
    <phoneticPr fontId="5" type="noConversion"/>
  </si>
  <si>
    <t>02사 업 수 입</t>
    <phoneticPr fontId="5" type="noConversion"/>
  </si>
  <si>
    <t>사업수입</t>
    <phoneticPr fontId="5" type="noConversion"/>
  </si>
  <si>
    <t>03과년도수입</t>
    <phoneticPr fontId="5" type="noConversion"/>
  </si>
  <si>
    <t>과년도 수입</t>
    <phoneticPr fontId="5" type="noConversion"/>
  </si>
  <si>
    <t>04보조금수입</t>
    <phoneticPr fontId="5" type="noConversion"/>
  </si>
  <si>
    <t>보조금 수입</t>
    <phoneticPr fontId="5" type="noConversion"/>
  </si>
  <si>
    <t>05후   원   금</t>
    <phoneticPr fontId="5" type="noConversion"/>
  </si>
  <si>
    <t>후원금수입</t>
    <phoneticPr fontId="5" type="noConversion"/>
  </si>
  <si>
    <t>06차   입   금</t>
    <phoneticPr fontId="5" type="noConversion"/>
  </si>
  <si>
    <t>차입금</t>
    <phoneticPr fontId="5" type="noConversion"/>
  </si>
  <si>
    <t>07전   입   금</t>
    <phoneticPr fontId="5" type="noConversion"/>
  </si>
  <si>
    <t>전입금</t>
    <phoneticPr fontId="5" type="noConversion"/>
  </si>
  <si>
    <t>08이   월   금</t>
    <phoneticPr fontId="5" type="noConversion"/>
  </si>
  <si>
    <t>이월금</t>
    <phoneticPr fontId="5" type="noConversion"/>
  </si>
  <si>
    <t>09잡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</si>
  <si>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</si>
  <si>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</si>
  <si>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</si>
  <si>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</si>
  <si>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</si>
  <si>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</si>
  <si>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</si>
  <si>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</si>
  <si>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</si>
  <si>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</si>
  <si>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</si>
  <si>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</si>
  <si>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</si>
  <si>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05과년도지출</t>
    <phoneticPr fontId="5" type="noConversion"/>
  </si>
  <si>
    <t>과년도지출</t>
    <phoneticPr fontId="5" type="noConversion"/>
  </si>
  <si>
    <t>06상   환   금</t>
    <phoneticPr fontId="5" type="noConversion"/>
  </si>
  <si>
    <t>상환금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</si>
  <si>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</si>
  <si>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</si>
  <si>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</si>
  <si>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</si>
  <si>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</si>
  <si>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5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</si>
  <si>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</si>
  <si>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5" type="noConversion"/>
  </si>
  <si>
    <t xml:space="preserve">   이사회에서 추가경정예산을 승인 받을 수 있다.</t>
    <phoneticPr fontId="5" type="noConversion"/>
  </si>
  <si>
    <t xml:space="preserve">8. 세출예산에서 초과지출이 발생할 경우에 동일관 내의 목간전용으로 부족한 예산을  </t>
    <phoneticPr fontId="5" type="noConversion"/>
  </si>
  <si>
    <t xml:space="preserve">    집행 할 수가 있다.</t>
    <phoneticPr fontId="5" type="noConversion"/>
  </si>
  <si>
    <t>61 부채상환금</t>
    <phoneticPr fontId="5" type="noConversion"/>
  </si>
  <si>
    <t>■ 무일복지재단</t>
    <phoneticPr fontId="5" type="noConversion"/>
  </si>
  <si>
    <t xml:space="preserve">                (단위: 원)</t>
    <phoneticPr fontId="5" type="noConversion"/>
  </si>
  <si>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</si>
  <si>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</si>
  <si>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</si>
  <si>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산출근거</t>
    <phoneticPr fontId="5" type="noConversion"/>
  </si>
  <si>
    <t>총계</t>
    <phoneticPr fontId="5" type="noConversion"/>
  </si>
  <si>
    <t>01 재산수입</t>
    <phoneticPr fontId="5" type="noConversion"/>
  </si>
  <si>
    <t>11 기본재산수입</t>
    <phoneticPr fontId="5" type="noConversion"/>
  </si>
  <si>
    <t>111 임대료수입</t>
    <phoneticPr fontId="5" type="noConversion"/>
  </si>
  <si>
    <t>112 배당 및 이자수입</t>
    <phoneticPr fontId="5" type="noConversion"/>
  </si>
  <si>
    <t>113 재산매각수입</t>
    <phoneticPr fontId="5" type="noConversion"/>
  </si>
  <si>
    <t>114 기타수입</t>
    <phoneticPr fontId="5" type="noConversion"/>
  </si>
  <si>
    <t>02 사업수입</t>
    <phoneticPr fontId="5" type="noConversion"/>
  </si>
  <si>
    <t>21 사업수입</t>
    <phoneticPr fontId="5" type="noConversion"/>
  </si>
  <si>
    <t>211 사업수입</t>
    <phoneticPr fontId="5" type="noConversion"/>
  </si>
  <si>
    <t>03 과년도수입</t>
    <phoneticPr fontId="5" type="noConversion"/>
  </si>
  <si>
    <t>31 과년도수입</t>
    <phoneticPr fontId="5" type="noConversion"/>
  </si>
  <si>
    <t>311 과년도수입</t>
    <phoneticPr fontId="5" type="noConversion"/>
  </si>
  <si>
    <t>04 보조금수입</t>
    <phoneticPr fontId="5" type="noConversion"/>
  </si>
  <si>
    <t>41 보조금수입</t>
    <phoneticPr fontId="5" type="noConversion"/>
  </si>
  <si>
    <t>411 국고보조금</t>
    <phoneticPr fontId="5" type="noConversion"/>
  </si>
  <si>
    <t>412 시.도보조금</t>
    <phoneticPr fontId="5" type="noConversion"/>
  </si>
  <si>
    <t>413 시.군.구보조금</t>
    <phoneticPr fontId="5" type="noConversion"/>
  </si>
  <si>
    <t>414 기타보조금</t>
    <phoneticPr fontId="5" type="noConversion"/>
  </si>
  <si>
    <t>05 후원금수입</t>
    <phoneticPr fontId="5" type="noConversion"/>
  </si>
  <si>
    <t>51 후원금수입</t>
    <phoneticPr fontId="5" type="noConversion"/>
  </si>
  <si>
    <t>511 지정후원금수입</t>
    <phoneticPr fontId="2" type="noConversion"/>
  </si>
  <si>
    <t>512 비지정후원금수입</t>
    <phoneticPr fontId="5" type="noConversion"/>
  </si>
  <si>
    <t>06 차입금</t>
    <phoneticPr fontId="5" type="noConversion"/>
  </si>
  <si>
    <t>61 차입금</t>
    <phoneticPr fontId="5" type="noConversion"/>
  </si>
  <si>
    <t>611 금융기관차입금</t>
    <phoneticPr fontId="5" type="noConversion"/>
  </si>
  <si>
    <t>612 기타차입금</t>
    <phoneticPr fontId="5" type="noConversion"/>
  </si>
  <si>
    <t>07 전입금</t>
    <phoneticPr fontId="5" type="noConversion"/>
  </si>
  <si>
    <t>71 전입금</t>
    <phoneticPr fontId="5" type="noConversion"/>
  </si>
  <si>
    <t>711 시설회계전입금</t>
    <phoneticPr fontId="5" type="noConversion"/>
  </si>
  <si>
    <t xml:space="preserve">08 이월금 </t>
    <phoneticPr fontId="5" type="noConversion"/>
  </si>
  <si>
    <t xml:space="preserve">81 이월금 </t>
    <phoneticPr fontId="5" type="noConversion"/>
  </si>
  <si>
    <t>811 전년도이월금</t>
    <phoneticPr fontId="5" type="noConversion"/>
  </si>
  <si>
    <t>812 전년도이월금(후원금)</t>
    <phoneticPr fontId="5" type="noConversion"/>
  </si>
  <si>
    <t>09 잡수입</t>
    <phoneticPr fontId="5" type="noConversion"/>
  </si>
  <si>
    <t>91 잡수입</t>
    <phoneticPr fontId="5" type="noConversion"/>
  </si>
  <si>
    <t>911 불용품매각대</t>
    <phoneticPr fontId="5" type="noConversion"/>
  </si>
  <si>
    <t>912 기타예금이자</t>
    <phoneticPr fontId="5" type="noConversion"/>
  </si>
  <si>
    <t>913 기타잡수입</t>
    <phoneticPr fontId="5" type="noConversion"/>
  </si>
  <si>
    <t xml:space="preserve">     (단위: 원)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</si>
  <si>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</si>
  <si>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</si>
  <si>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</si>
  <si>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</si>
  <si>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122 직책보조비</t>
    <phoneticPr fontId="5" type="noConversion"/>
  </si>
  <si>
    <t>123 회의비</t>
    <phoneticPr fontId="5" type="noConversion"/>
  </si>
  <si>
    <t>13 운영비</t>
    <phoneticPr fontId="5" type="noConversion"/>
  </si>
  <si>
    <t>131 여비</t>
    <phoneticPr fontId="5" type="noConversion"/>
  </si>
  <si>
    <t>132 수용및수수료</t>
    <phoneticPr fontId="5" type="noConversion"/>
  </si>
  <si>
    <t>133 공공요금</t>
    <phoneticPr fontId="5" type="noConversion"/>
  </si>
  <si>
    <t>134 제세공과금</t>
    <phoneticPr fontId="5" type="noConversion"/>
  </si>
  <si>
    <t>135 차량비</t>
    <phoneticPr fontId="5" type="noConversion"/>
  </si>
  <si>
    <t>02 재산조성비</t>
    <phoneticPr fontId="5" type="noConversion"/>
  </si>
  <si>
    <t>21 시설비</t>
    <phoneticPr fontId="5" type="noConversion"/>
  </si>
  <si>
    <t>211 시설비</t>
    <phoneticPr fontId="5" type="noConversion"/>
  </si>
  <si>
    <t>212 자산취득비</t>
    <phoneticPr fontId="5" type="noConversion"/>
  </si>
  <si>
    <t>213 시설장비유지비</t>
    <phoneticPr fontId="5" type="noConversion"/>
  </si>
  <si>
    <t>03 사업비</t>
    <phoneticPr fontId="5" type="noConversion"/>
  </si>
  <si>
    <t>31 일반사업비</t>
    <phoneticPr fontId="5" type="noConversion"/>
  </si>
  <si>
    <t>311 무의탁무료급식</t>
    <phoneticPr fontId="5" type="noConversion"/>
  </si>
  <si>
    <t>312 자원봉사자관리</t>
    <phoneticPr fontId="5" type="noConversion"/>
  </si>
  <si>
    <t>314 홍보계몽사업</t>
    <phoneticPr fontId="5" type="noConversion"/>
  </si>
  <si>
    <t>316 직원교육및연수</t>
    <phoneticPr fontId="5" type="noConversion"/>
  </si>
  <si>
    <t>317 기타사업비</t>
    <phoneticPr fontId="5" type="noConversion"/>
  </si>
  <si>
    <t>04 전출금</t>
    <phoneticPr fontId="5" type="noConversion"/>
  </si>
  <si>
    <t>41 전출금</t>
    <phoneticPr fontId="5" type="noConversion"/>
  </si>
  <si>
    <t>411 시설전출금</t>
    <phoneticPr fontId="5" type="noConversion"/>
  </si>
  <si>
    <t>412 무량수전시설전출금(후원금)</t>
    <phoneticPr fontId="5" type="noConversion"/>
  </si>
  <si>
    <t>413 참좋은노인복지센터시설전출금(후원금)</t>
    <phoneticPr fontId="5" type="noConversion"/>
  </si>
  <si>
    <t>414 지역아동센터시설전출금(후원금)</t>
    <phoneticPr fontId="5" type="noConversion"/>
  </si>
  <si>
    <t>415 참좋은우리집시설전출금(후원금)</t>
    <phoneticPr fontId="5" type="noConversion"/>
  </si>
  <si>
    <t>416 참좋은기억학교 시설전출금(후원금)</t>
    <phoneticPr fontId="5" type="noConversion"/>
  </si>
  <si>
    <t>418참좋은주간보호센터시설전출금(후원금)</t>
    <phoneticPr fontId="5" type="noConversion"/>
  </si>
  <si>
    <t>51과년도지출</t>
    <phoneticPr fontId="5" type="noConversion"/>
  </si>
  <si>
    <t>511과년도지출</t>
    <phoneticPr fontId="5" type="noConversion"/>
  </si>
  <si>
    <t>06 상환금</t>
    <phoneticPr fontId="5" type="noConversion"/>
  </si>
  <si>
    <t>611 원금상환금</t>
    <phoneticPr fontId="5" type="noConversion"/>
  </si>
  <si>
    <t>612 이자지급금</t>
    <phoneticPr fontId="5" type="noConversion"/>
  </si>
  <si>
    <t>07 잡지출</t>
    <phoneticPr fontId="5" type="noConversion"/>
  </si>
  <si>
    <t>71 잡지출</t>
    <phoneticPr fontId="5" type="noConversion"/>
  </si>
  <si>
    <t>08 예비비</t>
    <phoneticPr fontId="5" type="noConversion"/>
  </si>
  <si>
    <t>81 예비비</t>
    <phoneticPr fontId="5" type="noConversion"/>
  </si>
  <si>
    <t>811 예비비</t>
    <phoneticPr fontId="5" type="noConversion"/>
  </si>
  <si>
    <t>811 반환금</t>
    <phoneticPr fontId="5" type="noConversion"/>
  </si>
  <si>
    <t>417참좋은어린이집전출금(후원금)</t>
    <phoneticPr fontId="5" type="noConversion"/>
  </si>
  <si>
    <t>1) 세입예산 내역</t>
    <phoneticPr fontId="2" type="noConversion"/>
  </si>
  <si>
    <t>2) 세출예산 내역</t>
    <phoneticPr fontId="2" type="noConversion"/>
  </si>
  <si>
    <t>무일복지재단</t>
    <phoneticPr fontId="2" type="noConversion"/>
  </si>
  <si>
    <t>419대명사회복지관</t>
    <phoneticPr fontId="5" type="noConversion"/>
  </si>
  <si>
    <t>4. 본 예산은 사회복지법인 재무회계규칙 제 2장 예산과 결산에 의거 편성하며 집행한다.</t>
    <phoneticPr fontId="5" type="noConversion"/>
  </si>
  <si>
    <t>5. 보조금, 후원금등의 세입이 감소할 경우 기존사업을 축소 할 수 있다.</t>
    <phoneticPr fontId="5" type="noConversion"/>
  </si>
  <si>
    <t>6. 국시비 보조금, 후원금등의 세입이 증가 할 경우 세입세출 예산을 초과 할 수 있다.</t>
    <phoneticPr fontId="5" type="noConversion"/>
  </si>
  <si>
    <t>증감(B-A)</t>
    <phoneticPr fontId="5" type="noConversion"/>
  </si>
  <si>
    <t>액수</t>
    <phoneticPr fontId="5" type="noConversion"/>
  </si>
  <si>
    <t>%</t>
    <phoneticPr fontId="5" type="noConversion"/>
  </si>
  <si>
    <t xml:space="preserve">2018.   11.  </t>
    <phoneticPr fontId="5" type="noConversion"/>
  </si>
  <si>
    <t xml:space="preserve">             2019년</t>
    <phoneticPr fontId="2" type="noConversion"/>
  </si>
  <si>
    <t>무일복지재단 최초예산 세입.세출 예산(안)</t>
    <phoneticPr fontId="5" type="noConversion"/>
  </si>
  <si>
    <t>1. 무일복지재단 2019년도 최초예산 세입,세출예산은 다음과 같다.</t>
    <phoneticPr fontId="5" type="noConversion"/>
  </si>
  <si>
    <t>1. 2019년 최초예산 총괄내역서</t>
    <phoneticPr fontId="5" type="noConversion"/>
  </si>
  <si>
    <t>결산추경(A)</t>
    <phoneticPr fontId="5" type="noConversion"/>
  </si>
  <si>
    <t>최초예산(B)</t>
    <phoneticPr fontId="5" type="noConversion"/>
  </si>
  <si>
    <t>결산추경(A)</t>
    <phoneticPr fontId="5" type="noConversion"/>
  </si>
  <si>
    <t>최초예산(B)</t>
    <phoneticPr fontId="5" type="noConversion"/>
  </si>
  <si>
    <t>최초예산
(B)</t>
    <phoneticPr fontId="2" type="noConversion"/>
  </si>
  <si>
    <t>결산추경
(A)</t>
    <phoneticPr fontId="2" type="noConversion"/>
  </si>
  <si>
    <t>결산추경 
(A)</t>
    <phoneticPr fontId="2" type="noConversion"/>
  </si>
  <si>
    <t>최초예산
(B)</t>
    <phoneticPr fontId="2" type="noConversion"/>
  </si>
  <si>
    <t>결산추경 
(A)</t>
    <phoneticPr fontId="2" type="noConversion"/>
  </si>
  <si>
    <t>결산추경 
(A)</t>
    <phoneticPr fontId="2" type="noConversion"/>
  </si>
  <si>
    <t>정부보조 반환금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</si>
  <si>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324,027,000원 </t>
    </r>
    <r>
      <rPr>
        <sz val="12"/>
        <rFont val="돋움"/>
        <family val="3"/>
        <charset val="129"/>
      </rPr>
      <t>으로한다.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</si>
</sst>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b/>
      <sz val="22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2"/>
      <name val="돋움"/>
      <family val="3"/>
      <charset val="129"/>
    </font>
    <font>
      <sz val="24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b/>
      <sz val="14"/>
      <color theme="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7.5"/>
      <name val="돋움"/>
      <family val="3"/>
      <charset val="129"/>
    </font>
    <font>
      <b/>
      <sz val="9"/>
      <name val="돋움"/>
      <family val="3"/>
      <charset val="129"/>
    </font>
    <font>
      <sz val="7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4" fillId="0" borderId="0">
      <alignment vertical="center"/>
    </xf>
  </cellStyleXfs>
  <cellXfs count="184">
    <xf numFmtId="0" fontId="0" fillId="0" borderId="0" xfId="0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vertical="center"/>
    </xf>
    <xf numFmtId="0" fontId="10" fillId="0" borderId="0" xfId="0" applyFont="1">
      <alignment vertical="center"/>
    </xf>
    <xf numFmtId="0" fontId="12" fillId="0" borderId="0" xfId="2" applyFont="1" applyAlignment="1">
      <alignment horizontal="center" vertical="center"/>
    </xf>
    <xf numFmtId="0" fontId="6" fillId="0" borderId="0" xfId="2">
      <alignment vertical="center"/>
    </xf>
    <xf numFmtId="0" fontId="5" fillId="0" borderId="0" xfId="2" applyFont="1">
      <alignment vertical="center"/>
    </xf>
    <xf numFmtId="0" fontId="13" fillId="0" borderId="2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shrinkToFit="1"/>
    </xf>
    <xf numFmtId="3" fontId="14" fillId="0" borderId="3" xfId="2" applyNumberFormat="1" applyFont="1" applyBorder="1" applyAlignment="1">
      <alignment horizontal="center" vertical="center"/>
    </xf>
    <xf numFmtId="3" fontId="14" fillId="0" borderId="4" xfId="2" applyNumberFormat="1" applyFont="1" applyBorder="1" applyAlignment="1">
      <alignment horizontal="center" vertical="center"/>
    </xf>
    <xf numFmtId="3" fontId="15" fillId="0" borderId="4" xfId="2" applyNumberFormat="1" applyFont="1" applyBorder="1" applyAlignment="1">
      <alignment horizontal="right" vertical="center"/>
    </xf>
    <xf numFmtId="3" fontId="15" fillId="0" borderId="5" xfId="2" applyNumberFormat="1" applyFont="1" applyBorder="1" applyAlignment="1">
      <alignment vertical="center"/>
    </xf>
    <xf numFmtId="0" fontId="16" fillId="0" borderId="0" xfId="2" applyFont="1">
      <alignment vertical="center"/>
    </xf>
    <xf numFmtId="3" fontId="14" fillId="0" borderId="7" xfId="2" applyNumberFormat="1" applyFont="1" applyBorder="1" applyAlignment="1">
      <alignment horizontal="center" vertical="center"/>
    </xf>
    <xf numFmtId="3" fontId="17" fillId="0" borderId="7" xfId="3" applyNumberFormat="1" applyFont="1" applyBorder="1">
      <alignment vertical="center"/>
    </xf>
    <xf numFmtId="3" fontId="17" fillId="0" borderId="8" xfId="3" applyNumberFormat="1" applyFont="1" applyBorder="1">
      <alignment vertical="center"/>
    </xf>
    <xf numFmtId="3" fontId="14" fillId="0" borderId="9" xfId="2" applyNumberFormat="1" applyFont="1" applyBorder="1" applyAlignment="1">
      <alignment horizontal="center" vertical="center"/>
    </xf>
    <xf numFmtId="3" fontId="14" fillId="0" borderId="10" xfId="2" applyNumberFormat="1" applyFont="1" applyBorder="1" applyAlignment="1">
      <alignment horizontal="center" vertical="center"/>
    </xf>
    <xf numFmtId="3" fontId="17" fillId="0" borderId="10" xfId="3" applyNumberFormat="1" applyFont="1" applyBorder="1">
      <alignment vertical="center"/>
    </xf>
    <xf numFmtId="3" fontId="17" fillId="0" borderId="11" xfId="3" applyNumberFormat="1" applyFont="1" applyBorder="1">
      <alignment vertical="center"/>
    </xf>
    <xf numFmtId="3" fontId="18" fillId="0" borderId="0" xfId="2" applyNumberFormat="1" applyFont="1">
      <alignment vertical="center"/>
    </xf>
    <xf numFmtId="3" fontId="13" fillId="0" borderId="2" xfId="2" applyNumberFormat="1" applyFont="1" applyBorder="1" applyAlignment="1">
      <alignment horizontal="center" vertical="center"/>
    </xf>
    <xf numFmtId="3" fontId="15" fillId="0" borderId="4" xfId="2" applyNumberFormat="1" applyFont="1" applyBorder="1" applyAlignment="1">
      <alignment vertical="center"/>
    </xf>
    <xf numFmtId="41" fontId="5" fillId="0" borderId="0" xfId="2" applyNumberFormat="1" applyFont="1">
      <alignment vertical="center"/>
    </xf>
    <xf numFmtId="0" fontId="14" fillId="0" borderId="0" xfId="2" applyFont="1" applyBorder="1" applyAlignment="1">
      <alignment horizontal="center" vertical="center"/>
    </xf>
    <xf numFmtId="41" fontId="14" fillId="0" borderId="0" xfId="2" applyNumberFormat="1" applyFont="1" applyBorder="1">
      <alignment vertical="center"/>
    </xf>
    <xf numFmtId="41" fontId="13" fillId="0" borderId="0" xfId="2" applyNumberFormat="1" applyFont="1" applyBorder="1">
      <alignment vertical="center"/>
    </xf>
    <xf numFmtId="0" fontId="19" fillId="0" borderId="0" xfId="4" applyFont="1"/>
    <xf numFmtId="0" fontId="6" fillId="0" borderId="0" xfId="4"/>
    <xf numFmtId="0" fontId="6" fillId="0" borderId="0" xfId="5">
      <alignment vertical="center"/>
    </xf>
    <xf numFmtId="0" fontId="6" fillId="0" borderId="0" xfId="4" applyFont="1" applyAlignment="1">
      <alignment vertical="center"/>
    </xf>
    <xf numFmtId="0" fontId="6" fillId="0" borderId="0" xfId="5" applyFont="1" applyAlignment="1">
      <alignment vertical="center"/>
    </xf>
    <xf numFmtId="0" fontId="19" fillId="0" borderId="0" xfId="0" applyFont="1" applyAlignment="1">
      <alignment vertical="center" wrapText="1"/>
    </xf>
    <xf numFmtId="0" fontId="6" fillId="0" borderId="0" xfId="5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3" fontId="28" fillId="0" borderId="15" xfId="1" applyNumberFormat="1" applyFont="1" applyBorder="1" applyAlignment="1">
      <alignment horizontal="right" vertical="center"/>
    </xf>
    <xf numFmtId="3" fontId="16" fillId="0" borderId="16" xfId="0" applyNumberFormat="1" applyFont="1" applyBorder="1" applyAlignment="1">
      <alignment vertical="center" shrinkToFit="1"/>
    </xf>
    <xf numFmtId="3" fontId="18" fillId="0" borderId="17" xfId="0" applyNumberFormat="1" applyFont="1" applyBorder="1" applyAlignment="1">
      <alignment horizontal="left" vertical="center"/>
    </xf>
    <xf numFmtId="3" fontId="18" fillId="0" borderId="13" xfId="0" applyNumberFormat="1" applyFont="1" applyBorder="1" applyAlignment="1">
      <alignment horizontal="left" vertical="center"/>
    </xf>
    <xf numFmtId="3" fontId="18" fillId="0" borderId="18" xfId="0" applyNumberFormat="1" applyFont="1" applyBorder="1" applyAlignment="1">
      <alignment horizontal="left" vertical="center"/>
    </xf>
    <xf numFmtId="3" fontId="28" fillId="0" borderId="7" xfId="1" applyNumberFormat="1" applyFont="1" applyBorder="1" applyAlignment="1">
      <alignment horizontal="right" vertical="center"/>
    </xf>
    <xf numFmtId="3" fontId="18" fillId="0" borderId="7" xfId="1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vertical="center" shrinkToFit="1"/>
    </xf>
    <xf numFmtId="3" fontId="18" fillId="0" borderId="19" xfId="0" applyNumberFormat="1" applyFont="1" applyBorder="1" applyAlignment="1">
      <alignment horizontal="left" vertical="center"/>
    </xf>
    <xf numFmtId="3" fontId="18" fillId="0" borderId="20" xfId="0" applyNumberFormat="1" applyFont="1" applyBorder="1" applyAlignment="1">
      <alignment horizontal="left" vertical="center"/>
    </xf>
    <xf numFmtId="3" fontId="18" fillId="0" borderId="21" xfId="0" applyNumberFormat="1" applyFont="1" applyBorder="1" applyAlignment="1">
      <alignment horizontal="left" vertical="center"/>
    </xf>
    <xf numFmtId="3" fontId="18" fillId="0" borderId="7" xfId="0" applyNumberFormat="1" applyFont="1" applyBorder="1" applyAlignment="1">
      <alignment horizontal="left" vertical="center" shrinkToFit="1"/>
    </xf>
    <xf numFmtId="3" fontId="18" fillId="0" borderId="15" xfId="0" applyNumberFormat="1" applyFont="1" applyBorder="1" applyAlignment="1">
      <alignment horizontal="left" vertical="center"/>
    </xf>
    <xf numFmtId="3" fontId="18" fillId="0" borderId="18" xfId="0" applyNumberFormat="1" applyFont="1" applyBorder="1" applyAlignment="1">
      <alignment horizontal="left" vertical="center" shrinkToFit="1"/>
    </xf>
    <xf numFmtId="3" fontId="18" fillId="0" borderId="22" xfId="0" applyNumberFormat="1" applyFont="1" applyBorder="1" applyAlignment="1">
      <alignment horizontal="left" vertical="center"/>
    </xf>
    <xf numFmtId="3" fontId="18" fillId="0" borderId="23" xfId="0" applyNumberFormat="1" applyFont="1" applyBorder="1" applyAlignment="1">
      <alignment horizontal="left" vertical="center"/>
    </xf>
    <xf numFmtId="3" fontId="18" fillId="0" borderId="25" xfId="0" applyNumberFormat="1" applyFont="1" applyBorder="1" applyAlignment="1">
      <alignment horizontal="left" vertical="center"/>
    </xf>
    <xf numFmtId="3" fontId="16" fillId="0" borderId="8" xfId="0" applyNumberFormat="1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left" vertical="center"/>
    </xf>
    <xf numFmtId="3" fontId="18" fillId="0" borderId="7" xfId="0" applyNumberFormat="1" applyFont="1" applyBorder="1" applyAlignment="1">
      <alignment horizontal="center" vertical="center" shrinkToFit="1"/>
    </xf>
    <xf numFmtId="3" fontId="16" fillId="0" borderId="7" xfId="0" applyNumberFormat="1" applyFont="1" applyBorder="1" applyAlignment="1">
      <alignment horizontal="left" vertical="center" shrinkToFit="1"/>
    </xf>
    <xf numFmtId="3" fontId="18" fillId="0" borderId="12" xfId="0" applyNumberFormat="1" applyFont="1" applyBorder="1" applyAlignment="1">
      <alignment horizontal="left" vertical="center"/>
    </xf>
    <xf numFmtId="3" fontId="16" fillId="0" borderId="8" xfId="0" applyNumberFormat="1" applyFont="1" applyBorder="1" applyAlignment="1">
      <alignment vertical="center" wrapText="1" shrinkToFit="1"/>
    </xf>
    <xf numFmtId="3" fontId="18" fillId="0" borderId="14" xfId="0" applyNumberFormat="1" applyFont="1" applyBorder="1" applyAlignment="1">
      <alignment horizontal="left" vertical="center" shrinkToFit="1"/>
    </xf>
    <xf numFmtId="3" fontId="18" fillId="0" borderId="27" xfId="0" applyNumberFormat="1" applyFont="1" applyBorder="1" applyAlignment="1">
      <alignment horizontal="left" vertical="center"/>
    </xf>
    <xf numFmtId="3" fontId="18" fillId="0" borderId="28" xfId="0" applyNumberFormat="1" applyFont="1" applyBorder="1" applyAlignment="1">
      <alignment horizontal="left" vertical="center"/>
    </xf>
    <xf numFmtId="3" fontId="18" fillId="0" borderId="10" xfId="0" applyNumberFormat="1" applyFont="1" applyBorder="1" applyAlignment="1">
      <alignment horizontal="left" vertical="center" shrinkToFit="1"/>
    </xf>
    <xf numFmtId="3" fontId="18" fillId="0" borderId="10" xfId="1" applyNumberFormat="1" applyFont="1" applyBorder="1" applyAlignment="1">
      <alignment horizontal="right" vertical="center"/>
    </xf>
    <xf numFmtId="3" fontId="31" fillId="0" borderId="11" xfId="0" applyNumberFormat="1" applyFont="1" applyBorder="1" applyAlignment="1">
      <alignment vertical="center" wrapText="1" shrinkToFit="1"/>
    </xf>
    <xf numFmtId="3" fontId="28" fillId="0" borderId="0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30" fillId="0" borderId="0" xfId="0" applyNumberFormat="1" applyFont="1" applyAlignment="1">
      <alignment horizontal="right" vertical="center"/>
    </xf>
    <xf numFmtId="3" fontId="16" fillId="0" borderId="16" xfId="0" applyNumberFormat="1" applyFont="1" applyBorder="1" applyAlignment="1">
      <alignment vertical="center" wrapText="1"/>
    </xf>
    <xf numFmtId="3" fontId="32" fillId="0" borderId="7" xfId="1" applyNumberFormat="1" applyFont="1" applyBorder="1" applyAlignment="1">
      <alignment horizontal="right" vertical="center"/>
    </xf>
    <xf numFmtId="3" fontId="16" fillId="0" borderId="7" xfId="1" applyNumberFormat="1" applyFont="1" applyBorder="1" applyAlignment="1">
      <alignment horizontal="right" vertical="center"/>
    </xf>
    <xf numFmtId="3" fontId="18" fillId="0" borderId="29" xfId="0" applyNumberFormat="1" applyFont="1" applyBorder="1" applyAlignment="1">
      <alignment horizontal="left" vertical="center"/>
    </xf>
    <xf numFmtId="3" fontId="18" fillId="0" borderId="30" xfId="0" applyNumberFormat="1" applyFont="1" applyBorder="1" applyAlignment="1">
      <alignment horizontal="left" vertical="center" shrinkToFit="1"/>
    </xf>
    <xf numFmtId="3" fontId="16" fillId="0" borderId="31" xfId="1" applyNumberFormat="1" applyFont="1" applyBorder="1" applyAlignment="1">
      <alignment horizontal="right" vertical="center"/>
    </xf>
    <xf numFmtId="3" fontId="16" fillId="0" borderId="32" xfId="0" applyNumberFormat="1" applyFont="1" applyBorder="1" applyAlignment="1">
      <alignment vertical="center" wrapText="1"/>
    </xf>
    <xf numFmtId="3" fontId="18" fillId="0" borderId="31" xfId="0" applyNumberFormat="1" applyFont="1" applyBorder="1" applyAlignment="1">
      <alignment horizontal="left" vertical="center" shrinkToFit="1"/>
    </xf>
    <xf numFmtId="3" fontId="18" fillId="0" borderId="33" xfId="0" applyNumberFormat="1" applyFont="1" applyBorder="1" applyAlignment="1">
      <alignment horizontal="left" vertical="center"/>
    </xf>
    <xf numFmtId="3" fontId="18" fillId="0" borderId="34" xfId="0" applyNumberFormat="1" applyFont="1" applyBorder="1" applyAlignment="1">
      <alignment horizontal="left" vertical="center"/>
    </xf>
    <xf numFmtId="3" fontId="0" fillId="0" borderId="33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5" fillId="0" borderId="8" xfId="0" applyNumberFormat="1" applyFont="1" applyBorder="1" applyAlignment="1">
      <alignment vertical="center" wrapText="1"/>
    </xf>
    <xf numFmtId="3" fontId="5" fillId="0" borderId="31" xfId="0" applyNumberFormat="1" applyFont="1" applyBorder="1" applyAlignment="1">
      <alignment horizontal="left" vertical="center" wrapText="1" shrinkToFit="1"/>
    </xf>
    <xf numFmtId="3" fontId="33" fillId="0" borderId="31" xfId="0" applyNumberFormat="1" applyFont="1" applyBorder="1" applyAlignment="1">
      <alignment horizontal="left" vertical="center" wrapText="1" shrinkToFit="1"/>
    </xf>
    <xf numFmtId="3" fontId="5" fillId="0" borderId="32" xfId="0" applyNumberFormat="1" applyFont="1" applyBorder="1" applyAlignment="1">
      <alignment vertical="center" wrapText="1"/>
    </xf>
    <xf numFmtId="3" fontId="0" fillId="0" borderId="30" xfId="0" applyNumberFormat="1" applyBorder="1" applyAlignment="1">
      <alignment horizontal="left" vertical="center"/>
    </xf>
    <xf numFmtId="3" fontId="5" fillId="0" borderId="7" xfId="0" applyNumberFormat="1" applyFont="1" applyBorder="1" applyAlignment="1">
      <alignment horizontal="left" vertical="center" wrapText="1" shrinkToFit="1"/>
    </xf>
    <xf numFmtId="3" fontId="18" fillId="0" borderId="35" xfId="0" applyNumberFormat="1" applyFont="1" applyBorder="1" applyAlignment="1">
      <alignment horizontal="left" vertical="center" shrinkToFit="1"/>
    </xf>
    <xf numFmtId="3" fontId="16" fillId="0" borderId="10" xfId="1" applyNumberFormat="1" applyFont="1" applyBorder="1" applyAlignment="1">
      <alignment horizontal="right" vertical="center"/>
    </xf>
    <xf numFmtId="3" fontId="32" fillId="0" borderId="15" xfId="1" applyNumberFormat="1" applyFont="1" applyBorder="1" applyAlignment="1">
      <alignment horizontal="right" vertical="center"/>
    </xf>
    <xf numFmtId="3" fontId="0" fillId="0" borderId="0" xfId="0" applyNumberFormat="1" applyBorder="1">
      <alignment vertical="center"/>
    </xf>
    <xf numFmtId="3" fontId="0" fillId="0" borderId="21" xfId="0" applyNumberFormat="1" applyBorder="1">
      <alignment vertical="center"/>
    </xf>
    <xf numFmtId="3" fontId="32" fillId="0" borderId="32" xfId="0" applyNumberFormat="1" applyFont="1" applyBorder="1" applyAlignment="1">
      <alignment vertical="center" wrapText="1"/>
    </xf>
    <xf numFmtId="3" fontId="0" fillId="0" borderId="28" xfId="0" applyNumberFormat="1" applyBorder="1">
      <alignment vertical="center"/>
    </xf>
    <xf numFmtId="3" fontId="16" fillId="0" borderId="11" xfId="0" applyNumberFormat="1" applyFont="1" applyBorder="1" applyAlignment="1">
      <alignment vertical="center" wrapText="1"/>
    </xf>
    <xf numFmtId="3" fontId="18" fillId="0" borderId="36" xfId="0" applyNumberFormat="1" applyFont="1" applyBorder="1" applyAlignment="1">
      <alignment horizontal="left" vertical="center"/>
    </xf>
    <xf numFmtId="3" fontId="18" fillId="0" borderId="38" xfId="0" applyNumberFormat="1" applyFont="1" applyBorder="1" applyAlignment="1">
      <alignment horizontal="left" vertical="center"/>
    </xf>
    <xf numFmtId="0" fontId="19" fillId="0" borderId="0" xfId="4" applyFont="1" applyBorder="1" applyAlignment="1">
      <alignment horizontal="left" vertical="center" wrapText="1" shrinkToFit="1"/>
    </xf>
    <xf numFmtId="0" fontId="19" fillId="0" borderId="0" xfId="0" applyFont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2" applyFont="1" applyAlignment="1">
      <alignment horizontal="center" vertical="center"/>
    </xf>
    <xf numFmtId="3" fontId="14" fillId="0" borderId="6" xfId="2" applyNumberFormat="1" applyFont="1" applyBorder="1" applyAlignment="1">
      <alignment horizontal="center" vertical="center"/>
    </xf>
    <xf numFmtId="0" fontId="11" fillId="0" borderId="0" xfId="2" applyFont="1" applyAlignment="1">
      <alignment horizontal="right" vertical="center"/>
    </xf>
    <xf numFmtId="3" fontId="0" fillId="0" borderId="13" xfId="0" applyNumberFormat="1" applyBorder="1">
      <alignment vertical="center"/>
    </xf>
    <xf numFmtId="3" fontId="18" fillId="0" borderId="24" xfId="0" applyNumberFormat="1" applyFont="1" applyBorder="1" applyAlignment="1">
      <alignment horizontal="left" vertical="center"/>
    </xf>
    <xf numFmtId="3" fontId="35" fillId="0" borderId="0" xfId="0" applyNumberFormat="1" applyFont="1" applyAlignment="1">
      <alignment horizontal="right" vertical="center"/>
    </xf>
    <xf numFmtId="43" fontId="35" fillId="0" borderId="0" xfId="0" applyNumberFormat="1" applyFont="1" applyAlignment="1">
      <alignment horizontal="right" vertical="center"/>
    </xf>
    <xf numFmtId="3" fontId="35" fillId="0" borderId="10" xfId="0" applyNumberFormat="1" applyFont="1" applyBorder="1" applyAlignment="1">
      <alignment horizontal="center" vertical="center"/>
    </xf>
    <xf numFmtId="3" fontId="35" fillId="0" borderId="40" xfId="0" applyNumberFormat="1" applyFont="1" applyBorder="1" applyAlignment="1">
      <alignment horizontal="right" vertical="center"/>
    </xf>
    <xf numFmtId="43" fontId="35" fillId="0" borderId="41" xfId="0" applyNumberFormat="1" applyFont="1" applyBorder="1" applyAlignment="1">
      <alignment horizontal="right" vertical="center"/>
    </xf>
    <xf numFmtId="3" fontId="35" fillId="0" borderId="13" xfId="0" applyNumberFormat="1" applyFont="1" applyBorder="1" applyAlignment="1">
      <alignment horizontal="right" vertical="center"/>
    </xf>
    <xf numFmtId="43" fontId="35" fillId="0" borderId="7" xfId="0" applyNumberFormat="1" applyFont="1" applyBorder="1" applyAlignment="1">
      <alignment horizontal="right" vertical="center"/>
    </xf>
    <xf numFmtId="3" fontId="35" fillId="0" borderId="7" xfId="0" applyNumberFormat="1" applyFont="1" applyBorder="1" applyAlignment="1">
      <alignment horizontal="right" vertical="center"/>
    </xf>
    <xf numFmtId="3" fontId="35" fillId="0" borderId="15" xfId="0" applyNumberFormat="1" applyFont="1" applyBorder="1" applyAlignment="1">
      <alignment horizontal="right" vertical="center"/>
    </xf>
    <xf numFmtId="3" fontId="35" fillId="0" borderId="29" xfId="0" applyNumberFormat="1" applyFont="1" applyBorder="1" applyAlignment="1">
      <alignment horizontal="right" vertical="center"/>
    </xf>
    <xf numFmtId="3" fontId="35" fillId="0" borderId="23" xfId="0" applyNumberFormat="1" applyFont="1" applyBorder="1" applyAlignment="1">
      <alignment horizontal="right" vertical="center"/>
    </xf>
    <xf numFmtId="3" fontId="35" fillId="0" borderId="0" xfId="0" applyNumberFormat="1" applyFont="1" applyBorder="1" applyAlignment="1">
      <alignment horizontal="right" vertical="center"/>
    </xf>
    <xf numFmtId="43" fontId="35" fillId="0" borderId="10" xfId="0" applyNumberFormat="1" applyFont="1" applyBorder="1" applyAlignment="1">
      <alignment horizontal="right" vertical="center"/>
    </xf>
    <xf numFmtId="3" fontId="35" fillId="0" borderId="33" xfId="0" applyNumberFormat="1" applyFont="1" applyBorder="1" applyAlignment="1">
      <alignment horizontal="right" vertical="center"/>
    </xf>
    <xf numFmtId="3" fontId="35" fillId="0" borderId="33" xfId="0" quotePrefix="1" applyNumberFormat="1" applyFont="1" applyBorder="1" applyAlignment="1">
      <alignment horizontal="right" vertical="center"/>
    </xf>
    <xf numFmtId="3" fontId="35" fillId="0" borderId="20" xfId="0" applyNumberFormat="1" applyFont="1" applyBorder="1" applyAlignment="1">
      <alignment horizontal="right" vertical="center"/>
    </xf>
    <xf numFmtId="3" fontId="35" fillId="0" borderId="20" xfId="0" quotePrefix="1" applyNumberFormat="1" applyFont="1" applyBorder="1" applyAlignment="1">
      <alignment horizontal="right" vertical="center"/>
    </xf>
    <xf numFmtId="43" fontId="35" fillId="0" borderId="0" xfId="0" applyNumberFormat="1" applyFont="1" applyBorder="1" applyAlignment="1">
      <alignment horizontal="right" vertical="center"/>
    </xf>
    <xf numFmtId="0" fontId="36" fillId="0" borderId="0" xfId="0" applyFont="1">
      <alignment vertical="center"/>
    </xf>
    <xf numFmtId="43" fontId="36" fillId="0" borderId="0" xfId="0" applyNumberFormat="1" applyFont="1">
      <alignment vertical="center"/>
    </xf>
    <xf numFmtId="43" fontId="35" fillId="0" borderId="10" xfId="0" applyNumberFormat="1" applyFont="1" applyBorder="1" applyAlignment="1">
      <alignment horizontal="center" vertical="center"/>
    </xf>
    <xf numFmtId="3" fontId="18" fillId="0" borderId="37" xfId="0" applyNumberFormat="1" applyFont="1" applyBorder="1" applyAlignment="1">
      <alignment horizontal="left" vertical="center"/>
    </xf>
    <xf numFmtId="3" fontId="35" fillId="0" borderId="13" xfId="0" quotePrefix="1" applyNumberFormat="1" applyFont="1" applyBorder="1" applyAlignment="1">
      <alignment horizontal="right" vertical="center"/>
    </xf>
    <xf numFmtId="43" fontId="35" fillId="0" borderId="13" xfId="0" applyNumberFormat="1" applyFont="1" applyBorder="1" applyAlignment="1">
      <alignment horizontal="right" vertical="center"/>
    </xf>
    <xf numFmtId="3" fontId="35" fillId="0" borderId="39" xfId="0" applyNumberFormat="1" applyFont="1" applyBorder="1" applyAlignment="1">
      <alignment horizontal="right" vertical="center"/>
    </xf>
    <xf numFmtId="43" fontId="35" fillId="0" borderId="15" xfId="0" applyNumberFormat="1" applyFont="1" applyBorder="1" applyAlignment="1">
      <alignment horizontal="right" vertical="center"/>
    </xf>
    <xf numFmtId="3" fontId="35" fillId="0" borderId="42" xfId="0" quotePrefix="1" applyNumberFormat="1" applyFont="1" applyBorder="1" applyAlignment="1">
      <alignment horizontal="right" vertical="center"/>
    </xf>
    <xf numFmtId="3" fontId="35" fillId="0" borderId="10" xfId="0" applyNumberFormat="1" applyFont="1" applyBorder="1" applyAlignment="1">
      <alignment horizontal="right" vertical="center"/>
    </xf>
    <xf numFmtId="3" fontId="0" fillId="0" borderId="22" xfId="0" applyNumberFormat="1" applyBorder="1" applyAlignment="1">
      <alignment horizontal="left" vertical="center"/>
    </xf>
    <xf numFmtId="3" fontId="39" fillId="0" borderId="23" xfId="0" applyNumberFormat="1" applyFont="1" applyBorder="1" applyAlignment="1">
      <alignment horizontal="right" vertical="center"/>
    </xf>
    <xf numFmtId="43" fontId="39" fillId="0" borderId="7" xfId="0" applyNumberFormat="1" applyFont="1" applyBorder="1" applyAlignment="1">
      <alignment horizontal="right" vertical="center"/>
    </xf>
    <xf numFmtId="3" fontId="39" fillId="0" borderId="20" xfId="0" applyNumberFormat="1" applyFont="1" applyBorder="1" applyAlignment="1">
      <alignment horizontal="right" vertical="center"/>
    </xf>
    <xf numFmtId="3" fontId="39" fillId="0" borderId="0" xfId="0" quotePrefix="1" applyNumberFormat="1" applyFont="1" applyBorder="1" applyAlignment="1">
      <alignment horizontal="right" vertical="center"/>
    </xf>
    <xf numFmtId="43" fontId="39" fillId="0" borderId="15" xfId="0" applyNumberFormat="1" applyFont="1" applyBorder="1" applyAlignment="1">
      <alignment horizontal="right" vertical="center"/>
    </xf>
    <xf numFmtId="3" fontId="39" fillId="0" borderId="33" xfId="0" quotePrefix="1" applyNumberFormat="1" applyFont="1" applyBorder="1" applyAlignment="1">
      <alignment horizontal="right" vertical="center"/>
    </xf>
    <xf numFmtId="3" fontId="39" fillId="0" borderId="20" xfId="0" quotePrefix="1" applyNumberFormat="1" applyFont="1" applyBorder="1" applyAlignment="1">
      <alignment horizontal="right" vertical="center"/>
    </xf>
    <xf numFmtId="3" fontId="32" fillId="0" borderId="31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4" fillId="0" borderId="0" xfId="4" applyFont="1" applyAlignment="1">
      <alignment horizontal="center"/>
    </xf>
    <xf numFmtId="0" fontId="25" fillId="0" borderId="0" xfId="4" applyFont="1" applyAlignment="1">
      <alignment horizontal="center" wrapText="1"/>
    </xf>
    <xf numFmtId="0" fontId="26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19" fillId="0" borderId="0" xfId="4" applyFont="1" applyBorder="1" applyAlignment="1">
      <alignment horizontal="left" vertical="center" wrapText="1" shrinkToFit="1"/>
    </xf>
    <xf numFmtId="0" fontId="6" fillId="0" borderId="0" xfId="4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4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/>
    </xf>
    <xf numFmtId="3" fontId="14" fillId="0" borderId="6" xfId="2" applyNumberFormat="1" applyFont="1" applyBorder="1" applyAlignment="1">
      <alignment horizontal="center" vertical="center"/>
    </xf>
    <xf numFmtId="3" fontId="35" fillId="0" borderId="41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8" fillId="0" borderId="4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0" fillId="0" borderId="4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3" fontId="18" fillId="0" borderId="12" xfId="0" applyNumberFormat="1" applyFont="1" applyBorder="1" applyAlignment="1">
      <alignment horizontal="center"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27" fillId="0" borderId="0" xfId="0" applyNumberFormat="1" applyFont="1" applyAlignment="1">
      <alignment horizontal="left" vertical="center"/>
    </xf>
    <xf numFmtId="3" fontId="18" fillId="0" borderId="24" xfId="0" applyNumberFormat="1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view="pageBreakPreview" zoomScale="85" zoomScaleNormal="100" zoomScaleSheetLayoutView="85" workbookViewId="0">
      <selection activeCell="A8" sqref="A8:B8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81.75" customHeight="1">
      <c r="A1" s="149"/>
      <c r="B1" s="149"/>
    </row>
    <row r="2" spans="1:2" ht="49.5" customHeight="1">
      <c r="A2" s="150" t="s">
        <v>154</v>
      </c>
      <c r="B2" s="150"/>
    </row>
    <row r="3" spans="1:2" ht="39.75" customHeight="1">
      <c r="A3" s="151" t="s">
        <v>155</v>
      </c>
      <c r="B3" s="151"/>
    </row>
    <row r="4" spans="1:2" ht="114.75" customHeight="1">
      <c r="A4" s="152"/>
      <c r="B4" s="152"/>
    </row>
    <row r="5" spans="1:2" ht="148.5" customHeight="1">
      <c r="A5" s="153" t="s">
        <v>153</v>
      </c>
      <c r="B5" s="153"/>
    </row>
    <row r="6" spans="1:2" ht="158.25" customHeight="1">
      <c r="A6" s="1"/>
      <c r="B6" s="1"/>
    </row>
    <row r="7" spans="1:2" ht="102.75" customHeight="1">
      <c r="A7" s="151" t="s">
        <v>0</v>
      </c>
      <c r="B7" s="151"/>
    </row>
    <row r="8" spans="1:2" ht="27" customHeight="1">
      <c r="A8" s="148"/>
      <c r="B8" s="148"/>
    </row>
    <row r="9" spans="1:2" ht="27" customHeight="1">
      <c r="A9" s="2"/>
      <c r="B9" s="3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  <row r="13" spans="1:2">
      <c r="A13" s="4"/>
      <c r="B13" s="4"/>
    </row>
    <row r="14" spans="1:2">
      <c r="A14" s="4"/>
      <c r="B14" s="4"/>
    </row>
  </sheetData>
  <mergeCells count="7">
    <mergeCell ref="A8:B8"/>
    <mergeCell ref="A1:B1"/>
    <mergeCell ref="A2:B2"/>
    <mergeCell ref="A3:B3"/>
    <mergeCell ref="A4:B4"/>
    <mergeCell ref="A5:B5"/>
    <mergeCell ref="A7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zoomScaleNormal="100" zoomScaleSheetLayoutView="100" workbookViewId="0">
      <selection activeCell="A8" sqref="A8"/>
    </sheetView>
  </sheetViews>
  <sheetFormatPr defaultColWidth="42.5" defaultRowHeight="13.5"/>
  <cols>
    <col min="1" max="1" width="24" style="31" customWidth="1"/>
    <col min="2" max="2" width="30.875" style="31" customWidth="1"/>
    <col min="3" max="3" width="25" style="31" customWidth="1"/>
    <col min="4" max="16384" width="42.5" style="31"/>
  </cols>
  <sheetData>
    <row r="1" spans="1:12" ht="14.25">
      <c r="A1" s="29"/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</row>
    <row r="2" spans="1:12" ht="14.25">
      <c r="A2" s="29"/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</row>
    <row r="3" spans="1:12" ht="31.5">
      <c r="A3" s="157" t="s">
        <v>44</v>
      </c>
      <c r="B3" s="157"/>
      <c r="C3" s="157"/>
      <c r="D3" s="30"/>
      <c r="E3" s="30"/>
      <c r="F3" s="30"/>
      <c r="G3" s="30"/>
      <c r="H3" s="30"/>
      <c r="I3" s="30"/>
      <c r="J3" s="30"/>
      <c r="K3" s="30"/>
      <c r="L3" s="30"/>
    </row>
    <row r="4" spans="1:12" ht="35.1" customHeight="1">
      <c r="A4" s="29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</row>
    <row r="5" spans="1:12" s="33" customFormat="1" ht="30" customHeight="1">
      <c r="A5" s="158" t="s">
        <v>156</v>
      </c>
      <c r="B5" s="158"/>
      <c r="C5" s="158"/>
      <c r="D5" s="32"/>
      <c r="E5" s="159"/>
      <c r="F5" s="159"/>
      <c r="G5" s="159"/>
      <c r="H5" s="32"/>
      <c r="I5" s="32"/>
      <c r="J5" s="32"/>
      <c r="K5" s="32"/>
      <c r="L5" s="32"/>
    </row>
    <row r="6" spans="1:12" s="33" customFormat="1" ht="30" customHeight="1">
      <c r="A6" s="101"/>
      <c r="B6" s="101"/>
      <c r="C6" s="101"/>
      <c r="D6" s="32"/>
      <c r="E6" s="159"/>
      <c r="F6" s="159"/>
      <c r="G6" s="159"/>
      <c r="H6" s="32"/>
      <c r="I6" s="32"/>
      <c r="J6" s="32"/>
      <c r="K6" s="32"/>
      <c r="L6" s="32"/>
    </row>
    <row r="7" spans="1:12" customFormat="1" ht="30" customHeight="1">
      <c r="A7" s="160" t="s">
        <v>169</v>
      </c>
      <c r="B7" s="160"/>
      <c r="C7" s="160"/>
      <c r="E7" s="159"/>
      <c r="F7" s="159"/>
      <c r="G7" s="159"/>
    </row>
    <row r="8" spans="1:12" customFormat="1" ht="30" customHeight="1">
      <c r="A8" s="102"/>
      <c r="B8" s="102"/>
      <c r="C8" s="102"/>
      <c r="E8" s="159"/>
      <c r="F8" s="159"/>
      <c r="G8" s="159"/>
    </row>
    <row r="9" spans="1:12" s="33" customFormat="1" ht="30" customHeight="1">
      <c r="A9" s="161" t="s">
        <v>45</v>
      </c>
      <c r="B9" s="162"/>
      <c r="C9" s="162"/>
      <c r="D9" s="32"/>
      <c r="E9" s="159"/>
      <c r="F9" s="159"/>
      <c r="G9" s="159"/>
      <c r="H9" s="32"/>
      <c r="I9" s="32"/>
      <c r="J9" s="32"/>
      <c r="K9" s="32"/>
      <c r="L9" s="32"/>
    </row>
    <row r="10" spans="1:12" s="33" customFormat="1" ht="30" customHeight="1">
      <c r="A10" s="163" t="s">
        <v>46</v>
      </c>
      <c r="B10" s="163"/>
      <c r="C10" s="163"/>
      <c r="D10" s="32"/>
      <c r="E10" s="159"/>
      <c r="F10" s="159"/>
      <c r="G10" s="159"/>
      <c r="H10" s="32"/>
      <c r="I10" s="32"/>
      <c r="J10" s="32"/>
      <c r="K10" s="32"/>
      <c r="L10" s="32"/>
    </row>
    <row r="11" spans="1:12" s="33" customFormat="1" ht="30" customHeight="1">
      <c r="A11" s="103"/>
      <c r="B11" s="104"/>
      <c r="C11" s="104"/>
      <c r="D11" s="32"/>
      <c r="E11" s="159"/>
      <c r="F11" s="159"/>
      <c r="G11" s="159"/>
      <c r="H11" s="32"/>
      <c r="I11" s="32"/>
      <c r="J11" s="32"/>
      <c r="K11" s="32"/>
      <c r="L11" s="32"/>
    </row>
    <row r="12" spans="1:12" customFormat="1" ht="30" customHeight="1">
      <c r="A12" s="160" t="s">
        <v>147</v>
      </c>
      <c r="B12" s="160"/>
      <c r="C12" s="160"/>
      <c r="E12" s="159"/>
      <c r="F12" s="159"/>
      <c r="G12" s="159"/>
    </row>
    <row r="13" spans="1:12" customFormat="1" ht="30" customHeight="1">
      <c r="A13" s="102"/>
      <c r="B13" s="102"/>
      <c r="C13" s="102"/>
      <c r="E13" s="159"/>
      <c r="F13" s="159"/>
      <c r="G13" s="159"/>
    </row>
    <row r="14" spans="1:12" customFormat="1" ht="30" customHeight="1">
      <c r="A14" s="160" t="s">
        <v>148</v>
      </c>
      <c r="B14" s="160"/>
      <c r="C14" s="160"/>
      <c r="E14" s="159"/>
      <c r="F14" s="159"/>
      <c r="G14" s="159"/>
    </row>
    <row r="15" spans="1:12" customFormat="1" ht="30" customHeight="1">
      <c r="A15" s="34"/>
      <c r="E15" s="159"/>
      <c r="F15" s="159"/>
      <c r="G15" s="159"/>
    </row>
    <row r="16" spans="1:12" s="105" customFormat="1" ht="30" customHeight="1">
      <c r="A16" s="160" t="s">
        <v>149</v>
      </c>
      <c r="B16" s="160"/>
      <c r="C16" s="160"/>
      <c r="E16" s="159"/>
      <c r="F16" s="159"/>
      <c r="G16" s="159"/>
    </row>
    <row r="17" spans="1:12" customFormat="1" ht="30" customHeight="1">
      <c r="A17" s="34"/>
      <c r="E17" s="159"/>
      <c r="F17" s="159"/>
      <c r="G17" s="159"/>
    </row>
    <row r="18" spans="1:12" customFormat="1" ht="30" customHeight="1">
      <c r="A18" s="160" t="s">
        <v>47</v>
      </c>
      <c r="B18" s="160"/>
      <c r="C18" s="160"/>
      <c r="E18" s="159"/>
      <c r="F18" s="159"/>
      <c r="G18" s="159"/>
    </row>
    <row r="19" spans="1:12" customFormat="1" ht="30" customHeight="1">
      <c r="A19" s="160" t="s">
        <v>48</v>
      </c>
      <c r="B19" s="160"/>
      <c r="C19" s="160"/>
      <c r="E19" s="159"/>
      <c r="F19" s="159"/>
      <c r="G19" s="159"/>
    </row>
    <row r="20" spans="1:12" customFormat="1" ht="30" customHeight="1">
      <c r="A20" s="102"/>
      <c r="B20" s="102"/>
      <c r="C20" s="102"/>
      <c r="E20" s="159"/>
      <c r="F20" s="159"/>
      <c r="G20" s="159"/>
    </row>
    <row r="21" spans="1:12" customFormat="1" ht="30" customHeight="1">
      <c r="A21" s="160" t="s">
        <v>49</v>
      </c>
      <c r="B21" s="160"/>
      <c r="C21" s="160"/>
      <c r="E21" s="159"/>
      <c r="F21" s="159"/>
      <c r="G21" s="159"/>
    </row>
    <row r="22" spans="1:12" customFormat="1" ht="30" customHeight="1">
      <c r="A22" s="164" t="s">
        <v>50</v>
      </c>
      <c r="B22" s="164"/>
      <c r="C22" s="164"/>
      <c r="E22" s="159"/>
      <c r="F22" s="159"/>
      <c r="G22" s="159"/>
    </row>
    <row r="23" spans="1:12" ht="35.1" customHeight="1">
      <c r="A23" s="30"/>
      <c r="B23" s="30"/>
      <c r="C23" s="30"/>
      <c r="D23" s="30"/>
      <c r="E23" s="159"/>
      <c r="F23" s="159"/>
      <c r="G23" s="159"/>
      <c r="H23" s="30"/>
      <c r="I23" s="30"/>
      <c r="J23" s="30"/>
      <c r="K23" s="30"/>
      <c r="L23" s="30"/>
    </row>
    <row r="24" spans="1:1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1:12" ht="18.75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</row>
    <row r="35" spans="1:12" s="35" customFormat="1" ht="31.5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</row>
    <row r="36" spans="1:12" s="35" customForma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" orientation="portrait" useFirstPageNumber="1" r:id="rId1"/>
  <headerFooter>
    <oddFooter>&amp;C최초예산&amp;P&amp;R무일복지재단(2018.11.15)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="85" zoomScaleNormal="100" zoomScaleSheetLayoutView="85" workbookViewId="0">
      <selection activeCell="D30" sqref="D30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165" t="s">
        <v>157</v>
      </c>
      <c r="B1" s="165"/>
      <c r="C1" s="165"/>
      <c r="D1" s="165"/>
      <c r="E1" s="165"/>
      <c r="F1" s="5"/>
      <c r="G1" s="5"/>
      <c r="H1" s="5"/>
      <c r="I1" s="5"/>
      <c r="J1" s="5"/>
    </row>
    <row r="2" spans="1:10" ht="24.75" customHeight="1">
      <c r="A2" s="106"/>
      <c r="B2" s="106"/>
      <c r="C2" s="106"/>
      <c r="D2" s="106"/>
      <c r="E2" s="108" t="s">
        <v>145</v>
      </c>
      <c r="F2" s="5"/>
      <c r="G2" s="5"/>
      <c r="H2" s="5"/>
      <c r="I2" s="5"/>
      <c r="J2" s="5"/>
    </row>
    <row r="3" spans="1:10" ht="21.95" customHeight="1">
      <c r="A3" s="166" t="s">
        <v>1</v>
      </c>
      <c r="B3" s="166"/>
      <c r="C3" s="166"/>
      <c r="D3" s="166"/>
      <c r="E3" s="166"/>
    </row>
    <row r="4" spans="1:10" ht="21.95" customHeight="1" thickBot="1">
      <c r="A4" s="8" t="s">
        <v>2</v>
      </c>
      <c r="B4" s="8" t="s">
        <v>3</v>
      </c>
      <c r="C4" s="8" t="s">
        <v>158</v>
      </c>
      <c r="D4" s="9" t="s">
        <v>159</v>
      </c>
      <c r="E4" s="8" t="s">
        <v>4</v>
      </c>
    </row>
    <row r="5" spans="1:10" s="14" customFormat="1" ht="21.95" customHeight="1" thickTop="1">
      <c r="A5" s="10" t="s">
        <v>5</v>
      </c>
      <c r="B5" s="11"/>
      <c r="C5" s="12">
        <f>SUM(C6:C14)</f>
        <v>366158000</v>
      </c>
      <c r="D5" s="12">
        <f>SUM(D6:D14)</f>
        <v>324027000</v>
      </c>
      <c r="E5" s="13">
        <f>D5-C5</f>
        <v>-42131000</v>
      </c>
    </row>
    <row r="6" spans="1:10" ht="21.95" customHeight="1">
      <c r="A6" s="107" t="s">
        <v>6</v>
      </c>
      <c r="B6" s="15" t="s">
        <v>7</v>
      </c>
      <c r="C6" s="16">
        <v>0</v>
      </c>
      <c r="D6" s="16">
        <v>0</v>
      </c>
      <c r="E6" s="17">
        <f t="shared" ref="E6:E14" si="0">D6-C6</f>
        <v>0</v>
      </c>
    </row>
    <row r="7" spans="1:10" ht="21.95" customHeight="1">
      <c r="A7" s="107" t="s">
        <v>8</v>
      </c>
      <c r="B7" s="15" t="s">
        <v>9</v>
      </c>
      <c r="C7" s="16">
        <v>0</v>
      </c>
      <c r="D7" s="16">
        <v>0</v>
      </c>
      <c r="E7" s="17">
        <f t="shared" si="0"/>
        <v>0</v>
      </c>
    </row>
    <row r="8" spans="1:10" ht="21.95" customHeight="1">
      <c r="A8" s="107" t="s">
        <v>10</v>
      </c>
      <c r="B8" s="15" t="s">
        <v>11</v>
      </c>
      <c r="C8" s="16">
        <v>0</v>
      </c>
      <c r="D8" s="16">
        <v>0</v>
      </c>
      <c r="E8" s="17">
        <f t="shared" si="0"/>
        <v>0</v>
      </c>
    </row>
    <row r="9" spans="1:10" ht="21.95" customHeight="1">
      <c r="A9" s="107" t="s">
        <v>12</v>
      </c>
      <c r="B9" s="15" t="s">
        <v>13</v>
      </c>
      <c r="C9" s="16">
        <v>0</v>
      </c>
      <c r="D9" s="16">
        <v>0</v>
      </c>
      <c r="E9" s="17">
        <f t="shared" si="0"/>
        <v>0</v>
      </c>
    </row>
    <row r="10" spans="1:10" ht="21.95" customHeight="1">
      <c r="A10" s="107" t="s">
        <v>14</v>
      </c>
      <c r="B10" s="15" t="s">
        <v>15</v>
      </c>
      <c r="C10" s="16">
        <v>135500000</v>
      </c>
      <c r="D10" s="16">
        <v>132000000</v>
      </c>
      <c r="E10" s="17">
        <f t="shared" si="0"/>
        <v>-3500000</v>
      </c>
    </row>
    <row r="11" spans="1:10" ht="21.95" customHeight="1">
      <c r="A11" s="107" t="s">
        <v>16</v>
      </c>
      <c r="B11" s="15" t="s">
        <v>17</v>
      </c>
      <c r="C11" s="16">
        <v>0</v>
      </c>
      <c r="D11" s="16">
        <v>0</v>
      </c>
      <c r="E11" s="17">
        <f t="shared" si="0"/>
        <v>0</v>
      </c>
    </row>
    <row r="12" spans="1:10" ht="21.95" customHeight="1">
      <c r="A12" s="107" t="s">
        <v>18</v>
      </c>
      <c r="B12" s="15" t="s">
        <v>19</v>
      </c>
      <c r="C12" s="16">
        <v>0</v>
      </c>
      <c r="D12" s="16">
        <v>0</v>
      </c>
      <c r="E12" s="17">
        <f t="shared" si="0"/>
        <v>0</v>
      </c>
    </row>
    <row r="13" spans="1:10" ht="21.95" customHeight="1">
      <c r="A13" s="107" t="s">
        <v>20</v>
      </c>
      <c r="B13" s="15" t="s">
        <v>21</v>
      </c>
      <c r="C13" s="16">
        <v>108588793</v>
      </c>
      <c r="D13" s="16">
        <v>190958000</v>
      </c>
      <c r="E13" s="17">
        <f t="shared" si="0"/>
        <v>82369207</v>
      </c>
    </row>
    <row r="14" spans="1:10" ht="21.95" customHeight="1">
      <c r="A14" s="18" t="s">
        <v>22</v>
      </c>
      <c r="B14" s="19" t="s">
        <v>23</v>
      </c>
      <c r="C14" s="20">
        <v>122069207</v>
      </c>
      <c r="D14" s="20">
        <v>1069000</v>
      </c>
      <c r="E14" s="21">
        <f t="shared" si="0"/>
        <v>-121000207</v>
      </c>
    </row>
    <row r="15" spans="1:10" ht="21.95" customHeight="1">
      <c r="A15" s="22"/>
      <c r="B15" s="22"/>
      <c r="C15" s="22"/>
      <c r="D15" s="22"/>
      <c r="E15" s="22"/>
    </row>
    <row r="16" spans="1:10" ht="21.95" customHeight="1">
      <c r="A16" s="22"/>
      <c r="B16" s="22"/>
      <c r="C16" s="22"/>
      <c r="D16" s="22"/>
      <c r="E16" s="22"/>
    </row>
    <row r="17" spans="1:7" ht="21.95" customHeight="1">
      <c r="A17" s="167" t="s">
        <v>24</v>
      </c>
      <c r="B17" s="167"/>
      <c r="C17" s="167"/>
      <c r="D17" s="167"/>
      <c r="E17" s="167"/>
    </row>
    <row r="18" spans="1:7" s="7" customFormat="1" ht="21.95" customHeight="1" thickBot="1">
      <c r="A18" s="23" t="s">
        <v>2</v>
      </c>
      <c r="B18" s="23" t="s">
        <v>3</v>
      </c>
      <c r="C18" s="8" t="s">
        <v>160</v>
      </c>
      <c r="D18" s="9" t="s">
        <v>161</v>
      </c>
      <c r="E18" s="23" t="s">
        <v>4</v>
      </c>
    </row>
    <row r="19" spans="1:7" s="7" customFormat="1" ht="21.95" customHeight="1" thickTop="1">
      <c r="A19" s="10" t="s">
        <v>25</v>
      </c>
      <c r="B19" s="11"/>
      <c r="C19" s="24">
        <f>SUM(C20:C29)</f>
        <v>366158000</v>
      </c>
      <c r="D19" s="24">
        <f>SUM(D20:D29)</f>
        <v>324027000</v>
      </c>
      <c r="E19" s="13">
        <f>D19-C19</f>
        <v>-42131000</v>
      </c>
    </row>
    <row r="20" spans="1:7" s="7" customFormat="1" ht="21.95" customHeight="1">
      <c r="A20" s="168" t="s">
        <v>26</v>
      </c>
      <c r="B20" s="15" t="s">
        <v>27</v>
      </c>
      <c r="C20" s="16">
        <v>0</v>
      </c>
      <c r="D20" s="16">
        <v>0</v>
      </c>
      <c r="E20" s="17">
        <f>D20-C20</f>
        <v>0</v>
      </c>
    </row>
    <row r="21" spans="1:7" s="7" customFormat="1" ht="21.95" customHeight="1">
      <c r="A21" s="168"/>
      <c r="B21" s="15" t="s">
        <v>28</v>
      </c>
      <c r="C21" s="16">
        <v>1200000</v>
      </c>
      <c r="D21" s="16">
        <v>1200000</v>
      </c>
      <c r="E21" s="17">
        <f t="shared" ref="E21:E28" si="1">D21-C21</f>
        <v>0</v>
      </c>
      <c r="F21" s="25"/>
      <c r="G21" s="25"/>
    </row>
    <row r="22" spans="1:7" s="7" customFormat="1" ht="21.95" customHeight="1">
      <c r="A22" s="168"/>
      <c r="B22" s="15" t="s">
        <v>29</v>
      </c>
      <c r="C22" s="16">
        <v>10200000</v>
      </c>
      <c r="D22" s="16">
        <v>9600000</v>
      </c>
      <c r="E22" s="17">
        <f t="shared" si="1"/>
        <v>-600000</v>
      </c>
    </row>
    <row r="23" spans="1:7" s="7" customFormat="1" ht="21.95" customHeight="1">
      <c r="A23" s="107" t="s">
        <v>30</v>
      </c>
      <c r="B23" s="15" t="s">
        <v>31</v>
      </c>
      <c r="C23" s="16">
        <v>9000000</v>
      </c>
      <c r="D23" s="16">
        <v>8000000</v>
      </c>
      <c r="E23" s="17">
        <f t="shared" si="1"/>
        <v>-1000000</v>
      </c>
    </row>
    <row r="24" spans="1:7" s="7" customFormat="1" ht="21.95" customHeight="1">
      <c r="A24" s="107" t="s">
        <v>32</v>
      </c>
      <c r="B24" s="15" t="s">
        <v>33</v>
      </c>
      <c r="C24" s="16">
        <v>35300000</v>
      </c>
      <c r="D24" s="16">
        <v>34300000</v>
      </c>
      <c r="E24" s="17">
        <f t="shared" si="1"/>
        <v>-1000000</v>
      </c>
    </row>
    <row r="25" spans="1:7" s="7" customFormat="1" ht="21.95" customHeight="1">
      <c r="A25" s="107" t="s">
        <v>34</v>
      </c>
      <c r="B25" s="15" t="s">
        <v>35</v>
      </c>
      <c r="C25" s="16">
        <v>119500000</v>
      </c>
      <c r="D25" s="16">
        <v>105600000</v>
      </c>
      <c r="E25" s="17">
        <f t="shared" si="1"/>
        <v>-13900000</v>
      </c>
    </row>
    <row r="26" spans="1:7" s="7" customFormat="1" ht="21.95" customHeight="1">
      <c r="A26" s="107" t="s">
        <v>36</v>
      </c>
      <c r="B26" s="15" t="s">
        <v>37</v>
      </c>
      <c r="C26" s="16">
        <v>0</v>
      </c>
      <c r="D26" s="16">
        <v>0</v>
      </c>
      <c r="E26" s="17">
        <f t="shared" si="1"/>
        <v>0</v>
      </c>
    </row>
    <row r="27" spans="1:7" s="7" customFormat="1" ht="21.95" customHeight="1">
      <c r="A27" s="107" t="s">
        <v>38</v>
      </c>
      <c r="B27" s="15" t="s">
        <v>39</v>
      </c>
      <c r="C27" s="16">
        <v>0</v>
      </c>
      <c r="D27" s="16">
        <v>0</v>
      </c>
      <c r="E27" s="17">
        <f t="shared" si="1"/>
        <v>0</v>
      </c>
    </row>
    <row r="28" spans="1:7" s="7" customFormat="1" ht="21.95" customHeight="1">
      <c r="A28" s="107" t="s">
        <v>40</v>
      </c>
      <c r="B28" s="15" t="s">
        <v>41</v>
      </c>
      <c r="C28" s="16">
        <v>0</v>
      </c>
      <c r="D28" s="16">
        <v>0</v>
      </c>
      <c r="E28" s="17">
        <f t="shared" si="1"/>
        <v>0</v>
      </c>
    </row>
    <row r="29" spans="1:7" s="7" customFormat="1" ht="21.95" customHeight="1">
      <c r="A29" s="18" t="s">
        <v>42</v>
      </c>
      <c r="B29" s="19" t="s">
        <v>43</v>
      </c>
      <c r="C29" s="20">
        <v>190958000</v>
      </c>
      <c r="D29" s="20">
        <v>165327000</v>
      </c>
      <c r="E29" s="21">
        <f>D29-C29</f>
        <v>-25631000</v>
      </c>
    </row>
    <row r="30" spans="1:7" s="7" customFormat="1" ht="24.95" customHeight="1">
      <c r="B30" s="26"/>
      <c r="C30" s="26"/>
      <c r="D30" s="26"/>
    </row>
    <row r="31" spans="1:7" s="7" customFormat="1" ht="24.95" customHeight="1">
      <c r="B31" s="27"/>
      <c r="C31" s="27"/>
      <c r="D31" s="28"/>
    </row>
  </sheetData>
  <mergeCells count="4">
    <mergeCell ref="A1:E1"/>
    <mergeCell ref="A3:E3"/>
    <mergeCell ref="A17:E17"/>
    <mergeCell ref="A20:A22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3" orientation="portrait" useFirstPageNumber="1" r:id="rId1"/>
  <headerFooter alignWithMargins="0">
    <oddFooter>&amp;C최초예산&amp;P&amp;R무일복지재단(2018.11.15)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2"/>
  <sheetViews>
    <sheetView view="pageBreakPreview" topLeftCell="A10" zoomScaleNormal="100" zoomScaleSheetLayoutView="100" workbookViewId="0">
      <selection activeCell="H27" sqref="H27"/>
    </sheetView>
  </sheetViews>
  <sheetFormatPr defaultRowHeight="16.5"/>
  <cols>
    <col min="1" max="1" width="8.75" customWidth="1"/>
    <col min="2" max="2" width="11.25" customWidth="1"/>
    <col min="3" max="3" width="17.5" customWidth="1"/>
    <col min="4" max="4" width="14.375" customWidth="1"/>
    <col min="5" max="5" width="14.5" customWidth="1"/>
    <col min="6" max="6" width="14.25" style="129" customWidth="1"/>
    <col min="7" max="7" width="9.875" style="130" customWidth="1"/>
    <col min="8" max="8" width="50.37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ht="42.75" customHeight="1">
      <c r="A1" s="177" t="s">
        <v>143</v>
      </c>
      <c r="B1" s="177"/>
      <c r="C1" s="177"/>
      <c r="D1" s="177"/>
      <c r="E1" s="177"/>
      <c r="F1" s="177"/>
      <c r="G1" s="177"/>
      <c r="H1" s="177"/>
    </row>
    <row r="2" spans="1:8" ht="20.100000000000001" customHeight="1">
      <c r="A2" s="36" t="s">
        <v>52</v>
      </c>
      <c r="B2" s="37"/>
      <c r="F2" s="111"/>
      <c r="G2" s="112"/>
      <c r="H2" s="38" t="s">
        <v>53</v>
      </c>
    </row>
    <row r="3" spans="1:8" ht="20.100000000000001" customHeight="1">
      <c r="A3" s="172" t="s">
        <v>54</v>
      </c>
      <c r="B3" s="174" t="s">
        <v>55</v>
      </c>
      <c r="C3" s="174" t="s">
        <v>56</v>
      </c>
      <c r="D3" s="176" t="s">
        <v>163</v>
      </c>
      <c r="E3" s="176" t="s">
        <v>162</v>
      </c>
      <c r="F3" s="169" t="s">
        <v>150</v>
      </c>
      <c r="G3" s="169"/>
      <c r="H3" s="170" t="s">
        <v>57</v>
      </c>
    </row>
    <row r="4" spans="1:8" ht="20.100000000000001" customHeight="1">
      <c r="A4" s="173"/>
      <c r="B4" s="175"/>
      <c r="C4" s="175"/>
      <c r="D4" s="175"/>
      <c r="E4" s="175"/>
      <c r="F4" s="113" t="s">
        <v>151</v>
      </c>
      <c r="G4" s="131" t="s">
        <v>152</v>
      </c>
      <c r="H4" s="171"/>
    </row>
    <row r="5" spans="1:8" ht="20.100000000000001" customHeight="1">
      <c r="A5" s="178" t="s">
        <v>58</v>
      </c>
      <c r="B5" s="179"/>
      <c r="C5" s="180"/>
      <c r="D5" s="39">
        <f>D18+D24+D34+D37+D41</f>
        <v>366158000</v>
      </c>
      <c r="E5" s="39">
        <f>E18+E24+E34+E37+E41</f>
        <v>324027000</v>
      </c>
      <c r="F5" s="114">
        <f>E5-D5</f>
        <v>-42131000</v>
      </c>
      <c r="G5" s="115">
        <f>E5/D5*100</f>
        <v>88.49376498669973</v>
      </c>
      <c r="H5" s="40"/>
    </row>
    <row r="6" spans="1:8" ht="20.100000000000001" customHeight="1">
      <c r="A6" s="41" t="s">
        <v>59</v>
      </c>
      <c r="B6" s="42"/>
      <c r="C6" s="43"/>
      <c r="D6" s="44">
        <f>D7</f>
        <v>0</v>
      </c>
      <c r="E6" s="44">
        <f>E7</f>
        <v>0</v>
      </c>
      <c r="F6" s="116">
        <f>E6-D6</f>
        <v>0</v>
      </c>
      <c r="G6" s="117">
        <v>0</v>
      </c>
      <c r="H6" s="46"/>
    </row>
    <row r="7" spans="1:8" ht="20.100000000000001" customHeight="1">
      <c r="A7" s="47"/>
      <c r="B7" s="48" t="s">
        <v>60</v>
      </c>
      <c r="C7" s="43"/>
      <c r="D7" s="45">
        <v>0</v>
      </c>
      <c r="E7" s="45">
        <v>0</v>
      </c>
      <c r="F7" s="116">
        <f>E7-D7</f>
        <v>0</v>
      </c>
      <c r="G7" s="117">
        <v>0</v>
      </c>
      <c r="H7" s="46"/>
    </row>
    <row r="8" spans="1:8" ht="20.100000000000001" customHeight="1">
      <c r="A8" s="47"/>
      <c r="B8" s="49"/>
      <c r="C8" s="50" t="s">
        <v>61</v>
      </c>
      <c r="D8" s="45">
        <v>0</v>
      </c>
      <c r="E8" s="45">
        <v>0</v>
      </c>
      <c r="F8" s="118">
        <f>E8-D8</f>
        <v>0</v>
      </c>
      <c r="G8" s="117">
        <v>0</v>
      </c>
      <c r="H8" s="46"/>
    </row>
    <row r="9" spans="1:8" ht="20.100000000000001" customHeight="1">
      <c r="A9" s="47"/>
      <c r="B9" s="49"/>
      <c r="C9" s="50" t="s">
        <v>62</v>
      </c>
      <c r="D9" s="45">
        <v>0</v>
      </c>
      <c r="E9" s="45">
        <v>0</v>
      </c>
      <c r="F9" s="118">
        <v>0</v>
      </c>
      <c r="G9" s="117">
        <v>0</v>
      </c>
      <c r="H9" s="46"/>
    </row>
    <row r="10" spans="1:8" ht="20.100000000000001" customHeight="1">
      <c r="A10" s="47"/>
      <c r="B10" s="49"/>
      <c r="C10" s="50" t="s">
        <v>63</v>
      </c>
      <c r="D10" s="45">
        <v>0</v>
      </c>
      <c r="E10" s="45">
        <v>0</v>
      </c>
      <c r="F10" s="118">
        <v>0</v>
      </c>
      <c r="G10" s="117">
        <v>0</v>
      </c>
      <c r="H10" s="46"/>
    </row>
    <row r="11" spans="1:8" ht="20.100000000000001" customHeight="1">
      <c r="A11" s="47"/>
      <c r="B11" s="51"/>
      <c r="C11" s="50" t="s">
        <v>64</v>
      </c>
      <c r="D11" s="45">
        <v>0</v>
      </c>
      <c r="E11" s="45">
        <v>0</v>
      </c>
      <c r="F11" s="118">
        <v>0</v>
      </c>
      <c r="G11" s="117">
        <v>0</v>
      </c>
      <c r="H11" s="46"/>
    </row>
    <row r="12" spans="1:8" ht="20.100000000000001" customHeight="1">
      <c r="A12" s="41" t="s">
        <v>65</v>
      </c>
      <c r="B12" s="42"/>
      <c r="C12" s="52"/>
      <c r="D12" s="44">
        <f>D13</f>
        <v>0</v>
      </c>
      <c r="E12" s="44">
        <f>E13</f>
        <v>0</v>
      </c>
      <c r="F12" s="118">
        <v>0</v>
      </c>
      <c r="G12" s="117">
        <v>0</v>
      </c>
      <c r="H12" s="46"/>
    </row>
    <row r="13" spans="1:8" ht="20.100000000000001" customHeight="1">
      <c r="A13" s="47"/>
      <c r="B13" s="48" t="s">
        <v>66</v>
      </c>
      <c r="C13" s="52"/>
      <c r="D13" s="45">
        <v>0</v>
      </c>
      <c r="E13" s="45">
        <v>0</v>
      </c>
      <c r="F13" s="118">
        <v>0</v>
      </c>
      <c r="G13" s="117">
        <v>0</v>
      </c>
      <c r="H13" s="46"/>
    </row>
    <row r="14" spans="1:8" ht="20.100000000000001" customHeight="1">
      <c r="A14" s="47"/>
      <c r="B14" s="53"/>
      <c r="C14" s="50" t="s">
        <v>67</v>
      </c>
      <c r="D14" s="45">
        <v>0</v>
      </c>
      <c r="E14" s="45">
        <v>0</v>
      </c>
      <c r="F14" s="118">
        <v>0</v>
      </c>
      <c r="G14" s="117">
        <v>0</v>
      </c>
      <c r="H14" s="46"/>
    </row>
    <row r="15" spans="1:8" ht="20.100000000000001" customHeight="1">
      <c r="A15" s="41" t="s">
        <v>68</v>
      </c>
      <c r="B15" s="42"/>
      <c r="C15" s="52"/>
      <c r="D15" s="44">
        <f>D16</f>
        <v>0</v>
      </c>
      <c r="E15" s="44">
        <f>E16</f>
        <v>0</v>
      </c>
      <c r="F15" s="118">
        <v>0</v>
      </c>
      <c r="G15" s="117">
        <v>0</v>
      </c>
      <c r="H15" s="46"/>
    </row>
    <row r="16" spans="1:8" ht="20.100000000000001" customHeight="1">
      <c r="A16" s="47"/>
      <c r="B16" s="48" t="s">
        <v>69</v>
      </c>
      <c r="C16" s="52"/>
      <c r="D16" s="45">
        <v>0</v>
      </c>
      <c r="E16" s="45">
        <v>0</v>
      </c>
      <c r="F16" s="118">
        <v>0</v>
      </c>
      <c r="G16" s="117">
        <v>0</v>
      </c>
      <c r="H16" s="46"/>
    </row>
    <row r="17" spans="1:8" ht="20.100000000000001" customHeight="1">
      <c r="A17" s="47"/>
      <c r="B17" s="53"/>
      <c r="C17" s="50" t="s">
        <v>70</v>
      </c>
      <c r="D17" s="45">
        <v>0</v>
      </c>
      <c r="E17" s="45">
        <v>0</v>
      </c>
      <c r="F17" s="118">
        <v>0</v>
      </c>
      <c r="G17" s="117">
        <v>0</v>
      </c>
      <c r="H17" s="46"/>
    </row>
    <row r="18" spans="1:8" ht="20.100000000000001" customHeight="1">
      <c r="A18" s="41" t="s">
        <v>71</v>
      </c>
      <c r="B18" s="42"/>
      <c r="C18" s="52"/>
      <c r="D18" s="44">
        <f>D19</f>
        <v>0</v>
      </c>
      <c r="E18" s="44">
        <f>E19</f>
        <v>0</v>
      </c>
      <c r="F18" s="118">
        <v>0</v>
      </c>
      <c r="G18" s="117">
        <v>0</v>
      </c>
      <c r="H18" s="46"/>
    </row>
    <row r="19" spans="1:8" ht="20.100000000000001" customHeight="1">
      <c r="A19" s="47"/>
      <c r="B19" s="48" t="s">
        <v>72</v>
      </c>
      <c r="C19" s="52"/>
      <c r="D19" s="45">
        <f>SUM(D20:D23)</f>
        <v>0</v>
      </c>
      <c r="E19" s="45">
        <f>SUM(E20:E23)</f>
        <v>0</v>
      </c>
      <c r="F19" s="118">
        <v>0</v>
      </c>
      <c r="G19" s="117">
        <v>0</v>
      </c>
      <c r="H19" s="46"/>
    </row>
    <row r="20" spans="1:8" ht="20.100000000000001" customHeight="1">
      <c r="A20" s="47"/>
      <c r="B20" s="49"/>
      <c r="C20" s="50" t="s">
        <v>73</v>
      </c>
      <c r="D20" s="45">
        <v>0</v>
      </c>
      <c r="E20" s="45">
        <v>0</v>
      </c>
      <c r="F20" s="118">
        <v>0</v>
      </c>
      <c r="G20" s="117">
        <v>0</v>
      </c>
      <c r="H20" s="46"/>
    </row>
    <row r="21" spans="1:8" ht="20.100000000000001" customHeight="1">
      <c r="A21" s="47"/>
      <c r="B21" s="49"/>
      <c r="C21" s="50" t="s">
        <v>74</v>
      </c>
      <c r="D21" s="45">
        <v>0</v>
      </c>
      <c r="E21" s="45">
        <v>0</v>
      </c>
      <c r="F21" s="120">
        <f t="shared" ref="F21:F31" si="0">E21-D21</f>
        <v>0</v>
      </c>
      <c r="G21" s="117">
        <v>0</v>
      </c>
      <c r="H21" s="46"/>
    </row>
    <row r="22" spans="1:8" ht="20.100000000000001" customHeight="1">
      <c r="A22" s="47"/>
      <c r="B22" s="49"/>
      <c r="C22" s="50" t="s">
        <v>75</v>
      </c>
      <c r="D22" s="45">
        <v>0</v>
      </c>
      <c r="E22" s="45">
        <v>0</v>
      </c>
      <c r="F22" s="121">
        <f t="shared" si="0"/>
        <v>0</v>
      </c>
      <c r="G22" s="117">
        <v>0</v>
      </c>
      <c r="H22" s="46"/>
    </row>
    <row r="23" spans="1:8" ht="20.100000000000001" customHeight="1">
      <c r="A23" s="47"/>
      <c r="B23" s="51"/>
      <c r="C23" s="50" t="s">
        <v>76</v>
      </c>
      <c r="D23" s="45">
        <v>0</v>
      </c>
      <c r="E23" s="45">
        <v>0</v>
      </c>
      <c r="F23" s="122">
        <f t="shared" si="0"/>
        <v>0</v>
      </c>
      <c r="G23" s="117">
        <v>0</v>
      </c>
      <c r="H23" s="46"/>
    </row>
    <row r="24" spans="1:8" ht="20.100000000000001" customHeight="1">
      <c r="A24" s="41" t="s">
        <v>77</v>
      </c>
      <c r="B24" s="54"/>
      <c r="C24" s="52"/>
      <c r="D24" s="44">
        <f>D25</f>
        <v>135500000</v>
      </c>
      <c r="E24" s="44">
        <f>E25</f>
        <v>132000000</v>
      </c>
      <c r="F24" s="121">
        <f t="shared" si="0"/>
        <v>-3500000</v>
      </c>
      <c r="G24" s="117">
        <f t="shared" ref="G24:G27" si="1">E24/D24*100</f>
        <v>97.416974169741692</v>
      </c>
      <c r="H24" s="46"/>
    </row>
    <row r="25" spans="1:8" ht="20.100000000000001" customHeight="1">
      <c r="A25" s="110"/>
      <c r="B25" s="48" t="s">
        <v>78</v>
      </c>
      <c r="C25" s="52"/>
      <c r="D25" s="45">
        <f>D26+D27</f>
        <v>135500000</v>
      </c>
      <c r="E25" s="45">
        <f>E26+E27</f>
        <v>132000000</v>
      </c>
      <c r="F25" s="121">
        <f t="shared" si="0"/>
        <v>-3500000</v>
      </c>
      <c r="G25" s="117">
        <f t="shared" si="1"/>
        <v>97.416974169741692</v>
      </c>
      <c r="H25" s="46"/>
    </row>
    <row r="26" spans="1:8" ht="20.100000000000001" customHeight="1">
      <c r="A26" s="110"/>
      <c r="B26" s="55"/>
      <c r="C26" s="50" t="s">
        <v>79</v>
      </c>
      <c r="D26" s="45">
        <v>13500000</v>
      </c>
      <c r="E26" s="45">
        <v>10000000</v>
      </c>
      <c r="F26" s="122">
        <f t="shared" si="0"/>
        <v>-3500000</v>
      </c>
      <c r="G26" s="117">
        <f t="shared" si="1"/>
        <v>74.074074074074076</v>
      </c>
      <c r="H26" s="85"/>
    </row>
    <row r="27" spans="1:8" ht="20.100000000000001" customHeight="1">
      <c r="A27" s="57"/>
      <c r="B27" s="51"/>
      <c r="C27" s="58" t="s">
        <v>80</v>
      </c>
      <c r="D27" s="45">
        <v>122000000</v>
      </c>
      <c r="E27" s="45">
        <v>122000000</v>
      </c>
      <c r="F27" s="121">
        <f>E27-D27</f>
        <v>0</v>
      </c>
      <c r="G27" s="117">
        <f t="shared" si="1"/>
        <v>100</v>
      </c>
      <c r="H27" s="46"/>
    </row>
    <row r="28" spans="1:8" ht="20.100000000000001" customHeight="1">
      <c r="A28" s="172" t="s">
        <v>54</v>
      </c>
      <c r="B28" s="174" t="s">
        <v>55</v>
      </c>
      <c r="C28" s="174" t="s">
        <v>56</v>
      </c>
      <c r="D28" s="176" t="s">
        <v>164</v>
      </c>
      <c r="E28" s="176" t="s">
        <v>165</v>
      </c>
      <c r="F28" s="169" t="s">
        <v>150</v>
      </c>
      <c r="G28" s="169"/>
      <c r="H28" s="170" t="s">
        <v>57</v>
      </c>
    </row>
    <row r="29" spans="1:8" ht="20.100000000000001" customHeight="1">
      <c r="A29" s="173"/>
      <c r="B29" s="175"/>
      <c r="C29" s="175"/>
      <c r="D29" s="175"/>
      <c r="E29" s="175"/>
      <c r="F29" s="113" t="s">
        <v>151</v>
      </c>
      <c r="G29" s="131" t="s">
        <v>152</v>
      </c>
      <c r="H29" s="171"/>
    </row>
    <row r="30" spans="1:8" ht="20.100000000000001" customHeight="1">
      <c r="A30" s="41" t="s">
        <v>81</v>
      </c>
      <c r="B30" s="54"/>
      <c r="C30" s="52"/>
      <c r="D30" s="44">
        <f>D31</f>
        <v>0</v>
      </c>
      <c r="E30" s="44">
        <f>E31</f>
        <v>0</v>
      </c>
      <c r="F30" s="121">
        <f t="shared" si="0"/>
        <v>0</v>
      </c>
      <c r="G30" s="117">
        <v>0</v>
      </c>
      <c r="H30" s="46"/>
    </row>
    <row r="31" spans="1:8" ht="20.100000000000001" customHeight="1">
      <c r="A31" s="47"/>
      <c r="B31" s="48" t="s">
        <v>82</v>
      </c>
      <c r="C31" s="52"/>
      <c r="D31" s="45">
        <f>D33+D32</f>
        <v>0</v>
      </c>
      <c r="E31" s="45">
        <f>E33+E32</f>
        <v>0</v>
      </c>
      <c r="F31" s="118">
        <f t="shared" si="0"/>
        <v>0</v>
      </c>
      <c r="G31" s="117">
        <v>0</v>
      </c>
      <c r="H31" s="46"/>
    </row>
    <row r="32" spans="1:8" ht="20.100000000000001" customHeight="1">
      <c r="A32" s="47"/>
      <c r="B32" s="55"/>
      <c r="C32" s="59" t="s">
        <v>83</v>
      </c>
      <c r="D32" s="45">
        <v>0</v>
      </c>
      <c r="E32" s="45">
        <v>0</v>
      </c>
      <c r="F32" s="118">
        <v>0</v>
      </c>
      <c r="G32" s="117">
        <v>0</v>
      </c>
      <c r="H32" s="46"/>
    </row>
    <row r="33" spans="1:8" ht="20.100000000000001" customHeight="1">
      <c r="A33" s="60"/>
      <c r="B33" s="51"/>
      <c r="C33" s="59" t="s">
        <v>84</v>
      </c>
      <c r="D33" s="45">
        <v>0</v>
      </c>
      <c r="E33" s="45">
        <v>0</v>
      </c>
      <c r="F33" s="118">
        <v>0</v>
      </c>
      <c r="G33" s="117">
        <v>0</v>
      </c>
      <c r="H33" s="46"/>
    </row>
    <row r="34" spans="1:8" ht="20.100000000000001" customHeight="1">
      <c r="A34" s="41" t="s">
        <v>85</v>
      </c>
      <c r="B34" s="54"/>
      <c r="C34" s="52"/>
      <c r="D34" s="44">
        <f>D35</f>
        <v>0</v>
      </c>
      <c r="E34" s="44">
        <f>E35</f>
        <v>0</v>
      </c>
      <c r="F34" s="118">
        <v>0</v>
      </c>
      <c r="G34" s="117">
        <v>0</v>
      </c>
      <c r="H34" s="46"/>
    </row>
    <row r="35" spans="1:8" ht="20.100000000000001" customHeight="1">
      <c r="A35" s="47"/>
      <c r="B35" s="48" t="s">
        <v>86</v>
      </c>
      <c r="C35" s="52"/>
      <c r="D35" s="45">
        <f>D36</f>
        <v>0</v>
      </c>
      <c r="E35" s="45">
        <f>E36</f>
        <v>0</v>
      </c>
      <c r="F35" s="118">
        <v>0</v>
      </c>
      <c r="G35" s="117">
        <v>0</v>
      </c>
      <c r="H35" s="46"/>
    </row>
    <row r="36" spans="1:8" ht="20.100000000000001" customHeight="1">
      <c r="A36" s="60"/>
      <c r="B36" s="53"/>
      <c r="C36" s="59" t="s">
        <v>87</v>
      </c>
      <c r="D36" s="45">
        <v>0</v>
      </c>
      <c r="E36" s="45">
        <v>0</v>
      </c>
      <c r="F36" s="121">
        <f>E36-D36</f>
        <v>0</v>
      </c>
      <c r="G36" s="117">
        <v>0</v>
      </c>
      <c r="H36" s="61"/>
    </row>
    <row r="37" spans="1:8" ht="20.100000000000001" customHeight="1">
      <c r="A37" s="60" t="s">
        <v>88</v>
      </c>
      <c r="B37" s="42"/>
      <c r="C37" s="62"/>
      <c r="D37" s="39">
        <f>D38</f>
        <v>108588793</v>
      </c>
      <c r="E37" s="39">
        <f>E38</f>
        <v>190958000</v>
      </c>
      <c r="F37" s="126">
        <f>E37-D37</f>
        <v>82369207</v>
      </c>
      <c r="G37" s="117">
        <f t="shared" ref="G37:G40" si="2">E37/D37*100</f>
        <v>175.85424308013074</v>
      </c>
      <c r="H37" s="40"/>
    </row>
    <row r="38" spans="1:8" ht="20.100000000000001" customHeight="1">
      <c r="A38" s="110"/>
      <c r="B38" s="48" t="s">
        <v>89</v>
      </c>
      <c r="C38" s="52"/>
      <c r="D38" s="45">
        <f>D40+D39</f>
        <v>108588793</v>
      </c>
      <c r="E38" s="45">
        <f>E40+E39</f>
        <v>190958000</v>
      </c>
      <c r="F38" s="126">
        <f>E38-D38</f>
        <v>82369207</v>
      </c>
      <c r="G38" s="117">
        <f t="shared" si="2"/>
        <v>175.85424308013074</v>
      </c>
      <c r="H38" s="46"/>
    </row>
    <row r="39" spans="1:8" ht="20.100000000000001" customHeight="1">
      <c r="A39" s="110"/>
      <c r="B39" s="49"/>
      <c r="C39" s="50" t="s">
        <v>90</v>
      </c>
      <c r="D39" s="45">
        <v>0</v>
      </c>
      <c r="E39" s="45">
        <v>0</v>
      </c>
      <c r="F39" s="126">
        <f>E39-D39</f>
        <v>0</v>
      </c>
      <c r="G39" s="117">
        <v>0</v>
      </c>
      <c r="H39" s="46"/>
    </row>
    <row r="40" spans="1:8" ht="35.25" customHeight="1">
      <c r="A40" s="57"/>
      <c r="B40" s="51"/>
      <c r="C40" s="50" t="s">
        <v>91</v>
      </c>
      <c r="D40" s="78">
        <v>108588793</v>
      </c>
      <c r="E40" s="78">
        <v>190958000</v>
      </c>
      <c r="F40" s="126">
        <f>E40-D40</f>
        <v>82369207</v>
      </c>
      <c r="G40" s="117">
        <f t="shared" si="2"/>
        <v>175.85424308013074</v>
      </c>
      <c r="H40" s="61"/>
    </row>
    <row r="41" spans="1:8" ht="20.100000000000001" customHeight="1">
      <c r="A41" s="41" t="s">
        <v>92</v>
      </c>
      <c r="B41" s="42"/>
      <c r="C41" s="62"/>
      <c r="D41" s="44">
        <f>D42</f>
        <v>122069207</v>
      </c>
      <c r="E41" s="44">
        <f>E42</f>
        <v>1069000</v>
      </c>
      <c r="F41" s="126"/>
      <c r="G41" s="117"/>
      <c r="H41" s="40"/>
    </row>
    <row r="42" spans="1:8" ht="20.100000000000001" customHeight="1">
      <c r="A42" s="110"/>
      <c r="B42" s="48" t="s">
        <v>93</v>
      </c>
      <c r="C42" s="52"/>
      <c r="D42" s="45">
        <f>SUM(D43:D45)</f>
        <v>122069207</v>
      </c>
      <c r="E42" s="45">
        <f>SUM(E43:E45)</f>
        <v>1069000</v>
      </c>
      <c r="F42" s="126">
        <f>E42-D42</f>
        <v>-121000207</v>
      </c>
      <c r="G42" s="117">
        <f>E42/D42*100</f>
        <v>0.8757327308597983</v>
      </c>
      <c r="H42" s="46"/>
    </row>
    <row r="43" spans="1:8" ht="20.100000000000001" customHeight="1">
      <c r="A43" s="110"/>
      <c r="B43" s="49"/>
      <c r="C43" s="50" t="s">
        <v>94</v>
      </c>
      <c r="D43" s="45">
        <v>0</v>
      </c>
      <c r="E43" s="45">
        <v>0</v>
      </c>
      <c r="F43" s="124">
        <f t="shared" ref="F43:F51" si="3">E43-D43</f>
        <v>0</v>
      </c>
      <c r="G43" s="117">
        <v>0</v>
      </c>
      <c r="H43" s="46"/>
    </row>
    <row r="44" spans="1:8" ht="20.100000000000001" customHeight="1">
      <c r="A44" s="110"/>
      <c r="B44" s="49"/>
      <c r="C44" s="50" t="s">
        <v>95</v>
      </c>
      <c r="D44" s="45">
        <v>69207</v>
      </c>
      <c r="E44" s="45">
        <v>69000</v>
      </c>
      <c r="F44" s="121">
        <f t="shared" si="3"/>
        <v>-207</v>
      </c>
      <c r="G44" s="117">
        <v>0</v>
      </c>
      <c r="H44" s="46"/>
    </row>
    <row r="45" spans="1:8" ht="20.100000000000001" customHeight="1">
      <c r="A45" s="63"/>
      <c r="B45" s="64"/>
      <c r="C45" s="65" t="s">
        <v>96</v>
      </c>
      <c r="D45" s="66">
        <v>122000000</v>
      </c>
      <c r="E45" s="66">
        <v>1000000</v>
      </c>
      <c r="F45" s="135">
        <f t="shared" si="3"/>
        <v>-121000000</v>
      </c>
      <c r="G45" s="123">
        <f t="shared" ref="G45:G51" si="4">E45/D45*100</f>
        <v>0.81967213114754101</v>
      </c>
      <c r="H45" s="67"/>
    </row>
    <row r="46" spans="1:8" ht="20.100000000000001" customHeight="1">
      <c r="A46" s="181" t="s">
        <v>144</v>
      </c>
      <c r="B46" s="181"/>
      <c r="C46" s="181"/>
      <c r="D46" s="181"/>
      <c r="E46" s="181"/>
      <c r="F46" s="181"/>
      <c r="G46" s="181"/>
      <c r="H46" s="181"/>
    </row>
    <row r="47" spans="1:8" ht="20.100000000000001" customHeight="1">
      <c r="A47" s="68" t="s">
        <v>52</v>
      </c>
      <c r="B47" s="69"/>
      <c r="C47" s="70"/>
      <c r="D47" s="71"/>
      <c r="E47" s="71"/>
      <c r="F47" s="133"/>
      <c r="G47" s="134"/>
      <c r="H47" s="72" t="s">
        <v>97</v>
      </c>
    </row>
    <row r="48" spans="1:8" ht="20.100000000000001" customHeight="1">
      <c r="A48" s="172" t="s">
        <v>54</v>
      </c>
      <c r="B48" s="174" t="s">
        <v>55</v>
      </c>
      <c r="C48" s="174" t="s">
        <v>56</v>
      </c>
      <c r="D48" s="176" t="s">
        <v>166</v>
      </c>
      <c r="E48" s="176" t="s">
        <v>162</v>
      </c>
      <c r="F48" s="169" t="s">
        <v>150</v>
      </c>
      <c r="G48" s="169"/>
      <c r="H48" s="170" t="s">
        <v>57</v>
      </c>
    </row>
    <row r="49" spans="1:8" ht="20.100000000000001" customHeight="1">
      <c r="A49" s="173"/>
      <c r="B49" s="175"/>
      <c r="C49" s="175"/>
      <c r="D49" s="175"/>
      <c r="E49" s="175"/>
      <c r="F49" s="113" t="s">
        <v>151</v>
      </c>
      <c r="G49" s="131" t="s">
        <v>152</v>
      </c>
      <c r="H49" s="171"/>
    </row>
    <row r="50" spans="1:8" ht="20.100000000000001" customHeight="1">
      <c r="A50" s="178" t="s">
        <v>58</v>
      </c>
      <c r="B50" s="179"/>
      <c r="C50" s="180"/>
      <c r="D50" s="39">
        <f>D51+D63+D68+D77+D88+D95+D98</f>
        <v>366158000</v>
      </c>
      <c r="E50" s="39">
        <f>E51+E63+E68+E77+E88+E95+E98</f>
        <v>324027000</v>
      </c>
      <c r="F50" s="140">
        <f t="shared" si="3"/>
        <v>-42131000</v>
      </c>
      <c r="G50" s="141">
        <f t="shared" si="4"/>
        <v>88.49376498669973</v>
      </c>
      <c r="H50" s="73">
        <f>E5-E50</f>
        <v>0</v>
      </c>
    </row>
    <row r="51" spans="1:8" ht="20.100000000000001" customHeight="1">
      <c r="A51" s="41" t="s">
        <v>98</v>
      </c>
      <c r="B51" s="54"/>
      <c r="C51" s="43"/>
      <c r="D51" s="74">
        <f>D53+D57</f>
        <v>11400000</v>
      </c>
      <c r="E51" s="74">
        <f>E53+E57</f>
        <v>10800000</v>
      </c>
      <c r="F51" s="142">
        <f t="shared" si="3"/>
        <v>-600000</v>
      </c>
      <c r="G51" s="141">
        <f t="shared" si="4"/>
        <v>94.73684210526315</v>
      </c>
      <c r="H51" s="56"/>
    </row>
    <row r="52" spans="1:8" ht="20.100000000000001" customHeight="1">
      <c r="A52" s="110"/>
      <c r="B52" s="76" t="s">
        <v>99</v>
      </c>
      <c r="C52" s="43"/>
      <c r="D52" s="75">
        <v>0</v>
      </c>
      <c r="E52" s="75">
        <v>0</v>
      </c>
      <c r="F52" s="118"/>
      <c r="G52" s="117"/>
      <c r="H52" s="56"/>
    </row>
    <row r="53" spans="1:8" ht="20.100000000000001" customHeight="1">
      <c r="A53" s="110"/>
      <c r="B53" s="48" t="s">
        <v>100</v>
      </c>
      <c r="C53" s="43"/>
      <c r="D53" s="75">
        <f>D54+D55+D56</f>
        <v>1200000</v>
      </c>
      <c r="E53" s="75">
        <f>E54+E55+E56</f>
        <v>1200000</v>
      </c>
      <c r="F53" s="126">
        <f t="shared" ref="F53:F61" si="5">E53-D53</f>
        <v>0</v>
      </c>
      <c r="G53" s="117">
        <f t="shared" ref="G53:G61" si="6">E53/D53*100</f>
        <v>100</v>
      </c>
      <c r="H53" s="56"/>
    </row>
    <row r="54" spans="1:8" ht="20.100000000000001" customHeight="1">
      <c r="A54" s="110"/>
      <c r="B54" s="55"/>
      <c r="C54" s="50" t="s">
        <v>101</v>
      </c>
      <c r="D54" s="75">
        <v>200000</v>
      </c>
      <c r="E54" s="75">
        <v>200000</v>
      </c>
      <c r="F54" s="126">
        <f t="shared" si="5"/>
        <v>0</v>
      </c>
      <c r="G54" s="117">
        <f t="shared" si="6"/>
        <v>100</v>
      </c>
      <c r="H54" s="56"/>
    </row>
    <row r="55" spans="1:8" ht="20.100000000000001" customHeight="1">
      <c r="A55" s="110"/>
      <c r="B55" s="55"/>
      <c r="C55" s="50" t="s">
        <v>102</v>
      </c>
      <c r="D55" s="75">
        <v>0</v>
      </c>
      <c r="E55" s="75">
        <v>0</v>
      </c>
      <c r="F55" s="126">
        <f t="shared" si="5"/>
        <v>0</v>
      </c>
      <c r="G55" s="117">
        <v>0</v>
      </c>
      <c r="H55" s="56"/>
    </row>
    <row r="56" spans="1:8" ht="20.100000000000001" customHeight="1">
      <c r="A56" s="110"/>
      <c r="B56" s="53"/>
      <c r="C56" s="50" t="s">
        <v>103</v>
      </c>
      <c r="D56" s="75">
        <v>1000000</v>
      </c>
      <c r="E56" s="75">
        <v>1000000</v>
      </c>
      <c r="F56" s="126">
        <f t="shared" si="5"/>
        <v>0</v>
      </c>
      <c r="G56" s="117">
        <f t="shared" si="6"/>
        <v>100</v>
      </c>
      <c r="H56" s="56"/>
    </row>
    <row r="57" spans="1:8" ht="20.100000000000001" customHeight="1">
      <c r="A57" s="110"/>
      <c r="B57" s="48" t="s">
        <v>104</v>
      </c>
      <c r="C57" s="52"/>
      <c r="D57" s="75">
        <f>D58+D59+D60+D61+D62</f>
        <v>10200000</v>
      </c>
      <c r="E57" s="75">
        <f>E58+E59+E60+E61+E62</f>
        <v>9600000</v>
      </c>
      <c r="F57" s="126">
        <f t="shared" si="5"/>
        <v>-600000</v>
      </c>
      <c r="G57" s="117">
        <f t="shared" si="6"/>
        <v>94.117647058823522</v>
      </c>
      <c r="H57" s="56"/>
    </row>
    <row r="58" spans="1:8" ht="20.100000000000001" customHeight="1">
      <c r="A58" s="110"/>
      <c r="B58" s="49"/>
      <c r="C58" s="50" t="s">
        <v>105</v>
      </c>
      <c r="D58" s="75">
        <v>700000</v>
      </c>
      <c r="E58" s="75">
        <v>700000</v>
      </c>
      <c r="F58" s="126">
        <f t="shared" si="5"/>
        <v>0</v>
      </c>
      <c r="G58" s="117">
        <f t="shared" si="6"/>
        <v>100</v>
      </c>
      <c r="H58" s="56"/>
    </row>
    <row r="59" spans="1:8" ht="20.100000000000001" customHeight="1">
      <c r="A59" s="110"/>
      <c r="B59" s="49"/>
      <c r="C59" s="50" t="s">
        <v>106</v>
      </c>
      <c r="D59" s="75">
        <v>7000000</v>
      </c>
      <c r="E59" s="75">
        <v>6700000</v>
      </c>
      <c r="F59" s="126">
        <f t="shared" si="5"/>
        <v>-300000</v>
      </c>
      <c r="G59" s="117">
        <f t="shared" si="6"/>
        <v>95.714285714285722</v>
      </c>
      <c r="H59" s="56"/>
    </row>
    <row r="60" spans="1:8" ht="20.100000000000001" customHeight="1">
      <c r="A60" s="110"/>
      <c r="B60" s="49"/>
      <c r="C60" s="50" t="s">
        <v>107</v>
      </c>
      <c r="D60" s="75">
        <v>1200000</v>
      </c>
      <c r="E60" s="75">
        <v>1000000</v>
      </c>
      <c r="F60" s="126">
        <f t="shared" si="5"/>
        <v>-200000</v>
      </c>
      <c r="G60" s="117">
        <f t="shared" si="6"/>
        <v>83.333333333333343</v>
      </c>
      <c r="H60" s="56"/>
    </row>
    <row r="61" spans="1:8" ht="36" customHeight="1">
      <c r="A61" s="110"/>
      <c r="B61" s="49"/>
      <c r="C61" s="50" t="s">
        <v>108</v>
      </c>
      <c r="D61" s="75">
        <v>1200000</v>
      </c>
      <c r="E61" s="75">
        <v>1200000</v>
      </c>
      <c r="F61" s="126">
        <f t="shared" si="5"/>
        <v>0</v>
      </c>
      <c r="G61" s="117">
        <f t="shared" si="6"/>
        <v>100</v>
      </c>
      <c r="H61" s="61"/>
    </row>
    <row r="62" spans="1:8" ht="20.100000000000001" customHeight="1">
      <c r="A62" s="110"/>
      <c r="B62" s="49"/>
      <c r="C62" s="77" t="s">
        <v>109</v>
      </c>
      <c r="D62" s="78">
        <v>100000</v>
      </c>
      <c r="E62" s="78">
        <v>0</v>
      </c>
      <c r="F62" s="126">
        <f t="shared" ref="F62:F69" si="7">E62-D62</f>
        <v>-100000</v>
      </c>
      <c r="G62" s="117">
        <v>0</v>
      </c>
      <c r="H62" s="79"/>
    </row>
    <row r="63" spans="1:8" ht="20.100000000000001" customHeight="1">
      <c r="A63" s="41" t="s">
        <v>110</v>
      </c>
      <c r="B63" s="54"/>
      <c r="C63" s="52"/>
      <c r="D63" s="74">
        <f>D64</f>
        <v>9000000</v>
      </c>
      <c r="E63" s="74">
        <f>E64</f>
        <v>8000000</v>
      </c>
      <c r="F63" s="142">
        <f t="shared" si="7"/>
        <v>-1000000</v>
      </c>
      <c r="G63" s="141">
        <f t="shared" ref="G63:G69" si="8">E63/D63*100</f>
        <v>88.888888888888886</v>
      </c>
      <c r="H63" s="56"/>
    </row>
    <row r="64" spans="1:8" ht="20.100000000000001" customHeight="1">
      <c r="A64" s="110"/>
      <c r="B64" s="48" t="s">
        <v>111</v>
      </c>
      <c r="C64" s="52"/>
      <c r="D64" s="74">
        <f>D65+D66+D67</f>
        <v>9000000</v>
      </c>
      <c r="E64" s="74">
        <f>E65+E66+E67</f>
        <v>8000000</v>
      </c>
      <c r="F64" s="142">
        <f t="shared" si="7"/>
        <v>-1000000</v>
      </c>
      <c r="G64" s="141">
        <f t="shared" si="8"/>
        <v>88.888888888888886</v>
      </c>
      <c r="H64" s="56"/>
    </row>
    <row r="65" spans="1:8" ht="20.100000000000001" customHeight="1">
      <c r="A65" s="110"/>
      <c r="B65" s="49"/>
      <c r="C65" s="50" t="s">
        <v>112</v>
      </c>
      <c r="D65" s="75">
        <v>0</v>
      </c>
      <c r="E65" s="75">
        <v>0</v>
      </c>
      <c r="F65" s="126">
        <f t="shared" si="7"/>
        <v>0</v>
      </c>
      <c r="G65" s="117">
        <v>0</v>
      </c>
      <c r="H65" s="56"/>
    </row>
    <row r="66" spans="1:8" ht="27.75" customHeight="1">
      <c r="A66" s="110"/>
      <c r="B66" s="49"/>
      <c r="C66" s="50" t="s">
        <v>113</v>
      </c>
      <c r="D66" s="75">
        <v>9000000</v>
      </c>
      <c r="E66" s="75">
        <v>8000000</v>
      </c>
      <c r="F66" s="126">
        <f t="shared" si="7"/>
        <v>-1000000</v>
      </c>
      <c r="G66" s="117">
        <f t="shared" si="8"/>
        <v>88.888888888888886</v>
      </c>
      <c r="H66" s="56"/>
    </row>
    <row r="67" spans="1:8" ht="20.100000000000001" customHeight="1">
      <c r="A67" s="110"/>
      <c r="B67" s="49"/>
      <c r="C67" s="80" t="s">
        <v>114</v>
      </c>
      <c r="D67" s="78">
        <v>0</v>
      </c>
      <c r="E67" s="78">
        <v>0</v>
      </c>
      <c r="F67" s="126">
        <f t="shared" si="7"/>
        <v>0</v>
      </c>
      <c r="G67" s="117">
        <v>0</v>
      </c>
      <c r="H67" s="79"/>
    </row>
    <row r="68" spans="1:8" ht="20.100000000000001" customHeight="1">
      <c r="A68" s="41" t="s">
        <v>115</v>
      </c>
      <c r="B68" s="81"/>
      <c r="C68" s="52"/>
      <c r="D68" s="74">
        <f>D69</f>
        <v>35300000</v>
      </c>
      <c r="E68" s="74">
        <f>E69</f>
        <v>34300000</v>
      </c>
      <c r="F68" s="142">
        <f t="shared" si="7"/>
        <v>-1000000</v>
      </c>
      <c r="G68" s="141">
        <f t="shared" si="8"/>
        <v>97.16713881019831</v>
      </c>
      <c r="H68" s="56"/>
    </row>
    <row r="69" spans="1:8" ht="20.100000000000001" customHeight="1">
      <c r="A69" s="82"/>
      <c r="B69" s="48" t="s">
        <v>116</v>
      </c>
      <c r="C69" s="52"/>
      <c r="D69" s="74">
        <f>SUM(D70:D74)</f>
        <v>35300000</v>
      </c>
      <c r="E69" s="74">
        <f>SUM(E70:E74)</f>
        <v>34300000</v>
      </c>
      <c r="F69" s="142">
        <f t="shared" si="7"/>
        <v>-1000000</v>
      </c>
      <c r="G69" s="141">
        <f t="shared" si="8"/>
        <v>97.16713881019831</v>
      </c>
      <c r="H69" s="56"/>
    </row>
    <row r="70" spans="1:8" ht="20.100000000000001" customHeight="1">
      <c r="A70" s="110"/>
      <c r="B70" s="55"/>
      <c r="C70" s="50" t="s">
        <v>117</v>
      </c>
      <c r="D70" s="75">
        <v>30000000</v>
      </c>
      <c r="E70" s="75">
        <v>30000000</v>
      </c>
      <c r="F70" s="125">
        <f t="shared" ref="F70:F84" si="9">E70-D70</f>
        <v>0</v>
      </c>
      <c r="G70" s="117">
        <v>0</v>
      </c>
      <c r="H70" s="46"/>
    </row>
    <row r="71" spans="1:8" ht="20.100000000000001" customHeight="1">
      <c r="A71" s="47"/>
      <c r="B71" s="55"/>
      <c r="C71" s="50" t="s">
        <v>118</v>
      </c>
      <c r="D71" s="75">
        <v>1000000</v>
      </c>
      <c r="E71" s="75">
        <v>1000000</v>
      </c>
      <c r="F71" s="125">
        <f t="shared" si="9"/>
        <v>0</v>
      </c>
      <c r="G71" s="117">
        <v>0</v>
      </c>
      <c r="H71" s="56"/>
    </row>
    <row r="72" spans="1:8" ht="20.100000000000001" customHeight="1">
      <c r="A72" s="47"/>
      <c r="B72" s="55"/>
      <c r="C72" s="50" t="s">
        <v>119</v>
      </c>
      <c r="D72" s="75">
        <v>1000000</v>
      </c>
      <c r="E72" s="75">
        <v>1000000</v>
      </c>
      <c r="F72" s="126">
        <f t="shared" si="9"/>
        <v>0</v>
      </c>
      <c r="G72" s="117">
        <f t="shared" ref="G72:G73" si="10">E72/D72*100</f>
        <v>100</v>
      </c>
      <c r="H72" s="56"/>
    </row>
    <row r="73" spans="1:8" ht="20.100000000000001" customHeight="1">
      <c r="A73" s="47"/>
      <c r="B73" s="55"/>
      <c r="C73" s="80" t="s">
        <v>120</v>
      </c>
      <c r="D73" s="75">
        <v>3000000</v>
      </c>
      <c r="E73" s="75">
        <v>2000000</v>
      </c>
      <c r="F73" s="126">
        <f t="shared" si="9"/>
        <v>-1000000</v>
      </c>
      <c r="G73" s="117">
        <f t="shared" si="10"/>
        <v>66.666666666666657</v>
      </c>
      <c r="H73" s="56"/>
    </row>
    <row r="74" spans="1:8" ht="20.100000000000001" customHeight="1">
      <c r="A74" s="99"/>
      <c r="B74" s="132"/>
      <c r="C74" s="65" t="s">
        <v>121</v>
      </c>
      <c r="D74" s="92">
        <v>300000</v>
      </c>
      <c r="E74" s="92">
        <v>300000</v>
      </c>
      <c r="F74" s="137">
        <f t="shared" si="9"/>
        <v>0</v>
      </c>
      <c r="G74" s="123">
        <f t="shared" ref="G74:G83" si="11">E74/D74*100</f>
        <v>100</v>
      </c>
      <c r="H74" s="98"/>
    </row>
    <row r="75" spans="1:8" ht="20.100000000000001" customHeight="1">
      <c r="A75" s="172" t="s">
        <v>54</v>
      </c>
      <c r="B75" s="174" t="s">
        <v>55</v>
      </c>
      <c r="C75" s="174" t="s">
        <v>56</v>
      </c>
      <c r="D75" s="176" t="s">
        <v>167</v>
      </c>
      <c r="E75" s="176" t="s">
        <v>162</v>
      </c>
      <c r="F75" s="169" t="s">
        <v>150</v>
      </c>
      <c r="G75" s="169"/>
      <c r="H75" s="170" t="s">
        <v>57</v>
      </c>
    </row>
    <row r="76" spans="1:8" ht="20.100000000000001" customHeight="1">
      <c r="A76" s="173"/>
      <c r="B76" s="175"/>
      <c r="C76" s="175"/>
      <c r="D76" s="175"/>
      <c r="E76" s="175"/>
      <c r="F76" s="113" t="s">
        <v>151</v>
      </c>
      <c r="G76" s="131" t="s">
        <v>152</v>
      </c>
      <c r="H76" s="171"/>
    </row>
    <row r="77" spans="1:8" ht="20.100000000000001" customHeight="1">
      <c r="A77" s="60" t="s">
        <v>122</v>
      </c>
      <c r="B77" s="84"/>
      <c r="C77" s="62"/>
      <c r="D77" s="93">
        <f>D78</f>
        <v>119500000</v>
      </c>
      <c r="E77" s="93">
        <f>E78</f>
        <v>105600000</v>
      </c>
      <c r="F77" s="143">
        <f t="shared" si="9"/>
        <v>-13900000</v>
      </c>
      <c r="G77" s="144">
        <f t="shared" si="11"/>
        <v>88.368200836820094</v>
      </c>
      <c r="H77" s="73"/>
    </row>
    <row r="78" spans="1:8" ht="20.100000000000001" customHeight="1">
      <c r="A78" s="47"/>
      <c r="B78" s="48" t="s">
        <v>123</v>
      </c>
      <c r="C78" s="52"/>
      <c r="D78" s="74">
        <f>SUM(D79:D87)</f>
        <v>119500000</v>
      </c>
      <c r="E78" s="74">
        <f>SUM(E79:E87)</f>
        <v>105600000</v>
      </c>
      <c r="F78" s="145">
        <f t="shared" si="9"/>
        <v>-13900000</v>
      </c>
      <c r="G78" s="141">
        <f t="shared" si="11"/>
        <v>88.368200836820094</v>
      </c>
      <c r="H78" s="56"/>
    </row>
    <row r="79" spans="1:8" ht="20.100000000000001" customHeight="1">
      <c r="A79" s="110"/>
      <c r="B79" s="84"/>
      <c r="C79" s="80" t="s">
        <v>124</v>
      </c>
      <c r="D79" s="75">
        <v>0</v>
      </c>
      <c r="E79" s="75">
        <v>0</v>
      </c>
      <c r="F79" s="125">
        <f t="shared" si="9"/>
        <v>0</v>
      </c>
      <c r="G79" s="117">
        <v>0</v>
      </c>
      <c r="H79" s="85"/>
    </row>
    <row r="80" spans="1:8" ht="20.100000000000001" customHeight="1">
      <c r="A80" s="110"/>
      <c r="B80" s="84"/>
      <c r="C80" s="86" t="s">
        <v>125</v>
      </c>
      <c r="D80" s="75">
        <v>0</v>
      </c>
      <c r="E80" s="75">
        <v>0</v>
      </c>
      <c r="F80" s="125">
        <f t="shared" si="9"/>
        <v>0</v>
      </c>
      <c r="G80" s="117">
        <v>0</v>
      </c>
      <c r="H80" s="85"/>
    </row>
    <row r="81" spans="1:8" ht="20.100000000000001" customHeight="1">
      <c r="A81" s="110"/>
      <c r="B81" s="84"/>
      <c r="C81" s="87" t="s">
        <v>126</v>
      </c>
      <c r="D81" s="78">
        <v>0</v>
      </c>
      <c r="E81" s="78">
        <v>0</v>
      </c>
      <c r="F81" s="125">
        <f t="shared" si="9"/>
        <v>0</v>
      </c>
      <c r="G81" s="117">
        <v>0</v>
      </c>
      <c r="H81" s="88"/>
    </row>
    <row r="82" spans="1:8" ht="20.100000000000001" customHeight="1">
      <c r="A82" s="110"/>
      <c r="B82" s="89"/>
      <c r="C82" s="90" t="s">
        <v>127</v>
      </c>
      <c r="D82" s="75">
        <v>6800000</v>
      </c>
      <c r="E82" s="75">
        <v>8400000</v>
      </c>
      <c r="F82" s="127">
        <f t="shared" ref="F82" si="12">E82-D82</f>
        <v>1600000</v>
      </c>
      <c r="G82" s="117">
        <f t="shared" ref="G82" si="13">E82/D82*100</f>
        <v>123.52941176470588</v>
      </c>
      <c r="H82" s="85"/>
    </row>
    <row r="83" spans="1:8" ht="20.100000000000001" customHeight="1">
      <c r="A83" s="110"/>
      <c r="B83" s="84"/>
      <c r="C83" s="86" t="s">
        <v>128</v>
      </c>
      <c r="D83" s="75">
        <v>7200000</v>
      </c>
      <c r="E83" s="75">
        <v>7200000</v>
      </c>
      <c r="F83" s="127">
        <f t="shared" si="9"/>
        <v>0</v>
      </c>
      <c r="G83" s="117">
        <f t="shared" si="11"/>
        <v>100</v>
      </c>
      <c r="H83" s="85"/>
    </row>
    <row r="84" spans="1:8" ht="20.100000000000001" customHeight="1">
      <c r="A84" s="110"/>
      <c r="B84" s="84"/>
      <c r="C84" s="87" t="s">
        <v>129</v>
      </c>
      <c r="D84" s="78">
        <v>0</v>
      </c>
      <c r="E84" s="78">
        <v>0</v>
      </c>
      <c r="F84" s="121">
        <f t="shared" si="9"/>
        <v>0</v>
      </c>
      <c r="G84" s="117">
        <v>0</v>
      </c>
      <c r="H84" s="88"/>
    </row>
    <row r="85" spans="1:8" ht="20.100000000000001" customHeight="1">
      <c r="A85" s="110"/>
      <c r="B85" s="84"/>
      <c r="C85" s="87" t="s">
        <v>142</v>
      </c>
      <c r="D85" s="78">
        <v>88000000</v>
      </c>
      <c r="E85" s="78">
        <v>60000000</v>
      </c>
      <c r="F85" s="127">
        <f t="shared" ref="F85:F87" si="14">E85-D85</f>
        <v>-28000000</v>
      </c>
      <c r="G85" s="117">
        <f t="shared" ref="G85:G87" si="15">E85/D85*100</f>
        <v>68.181818181818173</v>
      </c>
      <c r="H85" s="88"/>
    </row>
    <row r="86" spans="1:8" ht="20.100000000000001" customHeight="1">
      <c r="A86" s="182"/>
      <c r="B86" s="84"/>
      <c r="C86" s="87" t="s">
        <v>130</v>
      </c>
      <c r="D86" s="78">
        <v>0</v>
      </c>
      <c r="E86" s="78">
        <v>0</v>
      </c>
      <c r="F86" s="127">
        <f t="shared" si="14"/>
        <v>0</v>
      </c>
      <c r="G86" s="117">
        <v>0</v>
      </c>
      <c r="H86" s="88"/>
    </row>
    <row r="87" spans="1:8" ht="20.100000000000001" customHeight="1">
      <c r="A87" s="183"/>
      <c r="B87" s="84"/>
      <c r="C87" s="87" t="s">
        <v>146</v>
      </c>
      <c r="D87" s="78">
        <v>17500000</v>
      </c>
      <c r="E87" s="78">
        <v>30000000</v>
      </c>
      <c r="F87" s="127">
        <f t="shared" si="14"/>
        <v>12500000</v>
      </c>
      <c r="G87" s="117">
        <f t="shared" si="15"/>
        <v>171.42857142857142</v>
      </c>
      <c r="H87" s="88"/>
    </row>
    <row r="88" spans="1:8" ht="20.100000000000001" customHeight="1">
      <c r="A88" s="60" t="s">
        <v>36</v>
      </c>
      <c r="B88" s="83"/>
      <c r="C88" s="91"/>
      <c r="D88" s="74">
        <f>D89</f>
        <v>0</v>
      </c>
      <c r="E88" s="74">
        <f>E89</f>
        <v>0</v>
      </c>
      <c r="F88" s="118"/>
      <c r="G88" s="117"/>
      <c r="H88" s="85"/>
    </row>
    <row r="89" spans="1:8" ht="20.100000000000001" customHeight="1">
      <c r="A89" s="100"/>
      <c r="B89" s="48" t="s">
        <v>131</v>
      </c>
      <c r="C89" s="91"/>
      <c r="D89" s="75">
        <f>D90</f>
        <v>0</v>
      </c>
      <c r="E89" s="75">
        <f>E90</f>
        <v>0</v>
      </c>
      <c r="F89" s="118"/>
      <c r="G89" s="117"/>
      <c r="H89" s="85"/>
    </row>
    <row r="90" spans="1:8" ht="20.100000000000001" customHeight="1">
      <c r="A90" s="60"/>
      <c r="B90" s="139"/>
      <c r="C90" s="50" t="s">
        <v>132</v>
      </c>
      <c r="D90" s="75">
        <v>0</v>
      </c>
      <c r="E90" s="75">
        <v>0</v>
      </c>
      <c r="F90" s="118"/>
      <c r="G90" s="117"/>
      <c r="H90" s="85"/>
    </row>
    <row r="91" spans="1:8" ht="20.100000000000001" customHeight="1">
      <c r="A91" s="60" t="s">
        <v>133</v>
      </c>
      <c r="B91" s="42"/>
      <c r="C91" s="62"/>
      <c r="D91" s="93">
        <f>D94</f>
        <v>0</v>
      </c>
      <c r="E91" s="93">
        <f>E94</f>
        <v>0</v>
      </c>
      <c r="F91" s="119"/>
      <c r="G91" s="136"/>
      <c r="H91" s="73"/>
    </row>
    <row r="92" spans="1:8" ht="20.100000000000001" customHeight="1">
      <c r="A92" s="47"/>
      <c r="B92" s="48" t="s">
        <v>51</v>
      </c>
      <c r="C92" s="52"/>
      <c r="D92" s="75">
        <f>D94</f>
        <v>0</v>
      </c>
      <c r="E92" s="75">
        <f>E94</f>
        <v>0</v>
      </c>
      <c r="F92" s="118"/>
      <c r="G92" s="117"/>
      <c r="H92" s="56"/>
    </row>
    <row r="93" spans="1:8" ht="20.100000000000001" customHeight="1">
      <c r="A93" s="110"/>
      <c r="B93" s="94"/>
      <c r="C93" s="50" t="s">
        <v>134</v>
      </c>
      <c r="D93" s="75">
        <v>0</v>
      </c>
      <c r="E93" s="75">
        <v>0</v>
      </c>
      <c r="F93" s="118"/>
      <c r="G93" s="117"/>
      <c r="H93" s="56"/>
    </row>
    <row r="94" spans="1:8" ht="20.100000000000001" customHeight="1">
      <c r="A94" s="57"/>
      <c r="B94" s="109"/>
      <c r="C94" s="50" t="s">
        <v>135</v>
      </c>
      <c r="D94" s="75">
        <v>0</v>
      </c>
      <c r="E94" s="75">
        <v>0</v>
      </c>
      <c r="F94" s="118"/>
      <c r="G94" s="117"/>
      <c r="H94" s="56"/>
    </row>
    <row r="95" spans="1:8" ht="20.100000000000001" customHeight="1">
      <c r="A95" s="41" t="s">
        <v>136</v>
      </c>
      <c r="B95" s="42"/>
      <c r="C95" s="62"/>
      <c r="D95" s="93">
        <f>D97</f>
        <v>0</v>
      </c>
      <c r="E95" s="93">
        <f>E97</f>
        <v>0</v>
      </c>
      <c r="F95" s="118"/>
      <c r="G95" s="117"/>
      <c r="H95" s="73"/>
    </row>
    <row r="96" spans="1:8" ht="20.100000000000001" customHeight="1">
      <c r="A96" s="47"/>
      <c r="B96" s="48" t="s">
        <v>137</v>
      </c>
      <c r="C96" s="52"/>
      <c r="D96" s="75">
        <f>D97</f>
        <v>0</v>
      </c>
      <c r="E96" s="75">
        <f>E97</f>
        <v>0</v>
      </c>
      <c r="F96" s="118"/>
      <c r="G96" s="117"/>
      <c r="H96" s="56"/>
    </row>
    <row r="97" spans="1:8" ht="20.100000000000001" customHeight="1">
      <c r="A97" s="110"/>
      <c r="B97" s="94"/>
      <c r="C97" s="50" t="s">
        <v>41</v>
      </c>
      <c r="D97" s="75">
        <v>0</v>
      </c>
      <c r="E97" s="75">
        <v>0</v>
      </c>
      <c r="F97" s="118"/>
      <c r="G97" s="117"/>
      <c r="H97" s="56"/>
    </row>
    <row r="98" spans="1:8" ht="20.100000000000001" customHeight="1">
      <c r="A98" s="41" t="s">
        <v>138</v>
      </c>
      <c r="B98" s="54"/>
      <c r="C98" s="52"/>
      <c r="D98" s="74">
        <f>D99</f>
        <v>190958000</v>
      </c>
      <c r="E98" s="74">
        <f>E99</f>
        <v>165327000</v>
      </c>
      <c r="F98" s="146">
        <f t="shared" ref="F98:F100" si="16">E98-D98</f>
        <v>-25631000</v>
      </c>
      <c r="G98" s="141">
        <f t="shared" ref="G98:G100" si="17">E98/D98*100</f>
        <v>86.577676766618836</v>
      </c>
      <c r="H98" s="56"/>
    </row>
    <row r="99" spans="1:8" ht="20.100000000000001" customHeight="1">
      <c r="A99" s="47"/>
      <c r="B99" s="48" t="s">
        <v>139</v>
      </c>
      <c r="C99" s="91"/>
      <c r="D99" s="147">
        <f>D100+D101</f>
        <v>190958000</v>
      </c>
      <c r="E99" s="147">
        <f>E100+E101</f>
        <v>165327000</v>
      </c>
      <c r="F99" s="146">
        <f t="shared" si="16"/>
        <v>-25631000</v>
      </c>
      <c r="G99" s="141">
        <f t="shared" si="17"/>
        <v>86.577676766618836</v>
      </c>
      <c r="H99" s="79"/>
    </row>
    <row r="100" spans="1:8" ht="41.25" customHeight="1">
      <c r="A100" s="110"/>
      <c r="B100" s="95"/>
      <c r="C100" s="80" t="s">
        <v>140</v>
      </c>
      <c r="D100" s="78">
        <v>190958000</v>
      </c>
      <c r="E100" s="78">
        <v>165327000</v>
      </c>
      <c r="F100" s="127">
        <f t="shared" si="16"/>
        <v>-25631000</v>
      </c>
      <c r="G100" s="117">
        <f t="shared" si="17"/>
        <v>86.577676766618836</v>
      </c>
      <c r="H100" s="96"/>
    </row>
    <row r="101" spans="1:8" ht="20.100000000000001" customHeight="1">
      <c r="A101" s="63"/>
      <c r="B101" s="97"/>
      <c r="C101" s="65" t="s">
        <v>141</v>
      </c>
      <c r="D101" s="92">
        <v>0</v>
      </c>
      <c r="E101" s="92">
        <v>0</v>
      </c>
      <c r="F101" s="138">
        <f>E101-D101</f>
        <v>0</v>
      </c>
      <c r="G101" s="123">
        <v>0</v>
      </c>
      <c r="H101" s="98" t="s">
        <v>168</v>
      </c>
    </row>
    <row r="102" spans="1:8" ht="18" customHeight="1">
      <c r="F102" s="122"/>
      <c r="G102" s="128"/>
    </row>
  </sheetData>
  <mergeCells count="33">
    <mergeCell ref="A1:H1"/>
    <mergeCell ref="A5:C5"/>
    <mergeCell ref="A46:H46"/>
    <mergeCell ref="A50:C50"/>
    <mergeCell ref="A86:A87"/>
    <mergeCell ref="F3:G3"/>
    <mergeCell ref="A3:A4"/>
    <mergeCell ref="B3:B4"/>
    <mergeCell ref="C3:C4"/>
    <mergeCell ref="D3:D4"/>
    <mergeCell ref="E3:E4"/>
    <mergeCell ref="H3:H4"/>
    <mergeCell ref="A48:A49"/>
    <mergeCell ref="B48:B49"/>
    <mergeCell ref="C48:C49"/>
    <mergeCell ref="D48:D49"/>
    <mergeCell ref="E48:E49"/>
    <mergeCell ref="F48:G48"/>
    <mergeCell ref="H48:H49"/>
    <mergeCell ref="A28:A29"/>
    <mergeCell ref="B28:B29"/>
    <mergeCell ref="C28:C29"/>
    <mergeCell ref="D28:D29"/>
    <mergeCell ref="E28:E29"/>
    <mergeCell ref="F28:G28"/>
    <mergeCell ref="H28:H29"/>
    <mergeCell ref="F75:G75"/>
    <mergeCell ref="H75:H76"/>
    <mergeCell ref="A75:A76"/>
    <mergeCell ref="B75:B76"/>
    <mergeCell ref="C75:C76"/>
    <mergeCell ref="D75:D76"/>
    <mergeCell ref="E75:E76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0" firstPageNumber="4" orientation="landscape" useFirstPageNumber="1" r:id="rId1"/>
  <headerFooter>
    <oddFooter xml:space="preserve">&amp;C최초예산&amp;P&amp;R무일복지재단(2018.11.15)
</oddFooter>
  </headerFooter>
  <rowBreaks count="3" manualBreakCount="3">
    <brk id="27" max="16383" man="1"/>
    <brk id="45" max="16383" man="1"/>
    <brk id="74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예산표지</vt:lpstr>
      <vt:lpstr>예산총칙</vt:lpstr>
      <vt:lpstr>예산총괄</vt:lpstr>
      <vt:lpstr>예산내역</vt:lpstr>
      <vt:lpstr>예산총괄!Print_Area</vt:lpstr>
      <vt:lpstr>예산총칙!Print_Area</vt:lpstr>
      <vt:lpstr>예산표지!Print_Area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2018-11-15T03:11:53Z</cp:lastPrinted>
  <dcterms:created xsi:type="dcterms:W3CDTF">2016-12-02T10:13:32Z</dcterms:created>
  <dcterms:modified xsi:type="dcterms:W3CDTF">2018-12-03T08:28:55Z</dcterms:modified>
</cp:coreProperties>
</file>