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45" windowWidth="15075" windowHeight="12330"/>
  </bookViews>
  <sheets>
    <sheet name="2017년 1차추경" sheetId="1" r:id="rId1"/>
  </sheets>
  <definedNames>
    <definedName name="_xlnm.Print_Area" localSheetId="0">'2017년 1차추경'!$A$1:$F$63</definedName>
  </definedNames>
  <calcPr calcId="125725"/>
</workbook>
</file>

<file path=xl/calcChain.xml><?xml version="1.0" encoding="utf-8"?>
<calcChain xmlns="http://schemas.openxmlformats.org/spreadsheetml/2006/main">
  <c r="D21" i="1"/>
  <c r="D40"/>
  <c r="E40"/>
  <c r="E54"/>
  <c r="E46"/>
  <c r="F62"/>
  <c r="F61"/>
  <c r="E60"/>
  <c r="D60"/>
  <c r="F58"/>
  <c r="F57"/>
  <c r="F56"/>
  <c r="F55"/>
  <c r="D54"/>
  <c r="F54" l="1"/>
  <c r="E59"/>
  <c r="D59"/>
  <c r="F50"/>
  <c r="F49"/>
  <c r="F48"/>
  <c r="F53"/>
  <c r="F52"/>
  <c r="F51"/>
  <c r="F47"/>
  <c r="D46"/>
  <c r="E41"/>
  <c r="D41"/>
  <c r="E33"/>
  <c r="D33"/>
  <c r="F39"/>
  <c r="E30"/>
  <c r="D30"/>
  <c r="E23"/>
  <c r="E22" s="1"/>
  <c r="E21" s="1"/>
  <c r="D23"/>
  <c r="F29"/>
  <c r="F28"/>
  <c r="F27"/>
  <c r="F26"/>
  <c r="F25"/>
  <c r="F24"/>
  <c r="F46" l="1"/>
  <c r="D22"/>
  <c r="F22" s="1"/>
  <c r="F60"/>
  <c r="F41"/>
  <c r="F23"/>
  <c r="E14"/>
  <c r="D14"/>
  <c r="E11"/>
  <c r="D11"/>
  <c r="E8"/>
  <c r="D8"/>
  <c r="E5"/>
  <c r="E4" s="1"/>
  <c r="D5"/>
  <c r="D4" s="1"/>
  <c r="F16"/>
  <c r="F15"/>
  <c r="F10"/>
  <c r="F9"/>
  <c r="F7"/>
  <c r="F6"/>
  <c r="F14" l="1"/>
  <c r="F8"/>
  <c r="F5"/>
  <c r="F59"/>
  <c r="F45"/>
  <c r="F44"/>
  <c r="F43"/>
  <c r="F42"/>
  <c r="F38"/>
  <c r="F37"/>
  <c r="F36"/>
  <c r="F35"/>
  <c r="F34"/>
  <c r="F33"/>
  <c r="F32"/>
  <c r="F31"/>
  <c r="F30"/>
  <c r="F13"/>
  <c r="F12"/>
  <c r="F4" l="1"/>
  <c r="F40"/>
  <c r="F21" s="1"/>
  <c r="F11"/>
</calcChain>
</file>

<file path=xl/sharedStrings.xml><?xml version="1.0" encoding="utf-8"?>
<sst xmlns="http://schemas.openxmlformats.org/spreadsheetml/2006/main" count="71" uniqueCount="63">
  <si>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</si>
  <si>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</si>
  <si>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</si>
  <si>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기정 예산(A)</t>
    <phoneticPr fontId="3" type="noConversion"/>
  </si>
  <si>
    <t>경정 예산(B)</t>
    <phoneticPr fontId="3" type="noConversion"/>
  </si>
  <si>
    <t>증 감(B-A)</t>
    <phoneticPr fontId="5" type="noConversion"/>
  </si>
  <si>
    <t>총계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</si>
  <si>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</si>
  <si>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</si>
  <si>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</si>
  <si>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</si>
  <si>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13 운영비</t>
    <phoneticPr fontId="5" type="noConversion"/>
  </si>
  <si>
    <t>131 여비</t>
    <phoneticPr fontId="5" type="noConversion"/>
  </si>
  <si>
    <t>133 공공요금</t>
    <phoneticPr fontId="5" type="noConversion"/>
  </si>
  <si>
    <t>135 차량비</t>
    <phoneticPr fontId="5" type="noConversion"/>
  </si>
  <si>
    <t>■ 참좋은기억학교</t>
    <phoneticPr fontId="5" type="noConversion"/>
  </si>
  <si>
    <t>01 사업수입</t>
    <phoneticPr fontId="5" type="noConversion"/>
  </si>
  <si>
    <t>11 사업수입</t>
    <phoneticPr fontId="5" type="noConversion"/>
  </si>
  <si>
    <t>111 입소비용수입</t>
    <phoneticPr fontId="5" type="noConversion"/>
  </si>
  <si>
    <t>02 보조금수입</t>
    <phoneticPr fontId="5" type="noConversion"/>
  </si>
  <si>
    <t>21 보조금수입</t>
    <phoneticPr fontId="5" type="noConversion"/>
  </si>
  <si>
    <t>211 경상보조금수입</t>
    <phoneticPr fontId="5" type="noConversion"/>
  </si>
  <si>
    <t>111 급여</t>
    <phoneticPr fontId="5" type="noConversion"/>
  </si>
  <si>
    <t>112 제수당</t>
    <phoneticPr fontId="5" type="noConversion"/>
  </si>
  <si>
    <t>113 일용잡금</t>
    <phoneticPr fontId="5" type="noConversion"/>
  </si>
  <si>
    <t>114 퇴직금및퇴직적립금</t>
    <phoneticPr fontId="5" type="noConversion"/>
  </si>
  <si>
    <t>115 사회보험부담금</t>
    <phoneticPr fontId="5" type="noConversion"/>
  </si>
  <si>
    <t>116 기타후생경비</t>
    <phoneticPr fontId="5" type="noConversion"/>
  </si>
  <si>
    <t>122 회의비</t>
    <phoneticPr fontId="5" type="noConversion"/>
  </si>
  <si>
    <t>132 수용비및수수료</t>
    <phoneticPr fontId="5" type="noConversion"/>
  </si>
  <si>
    <t>134 제세공과금</t>
    <phoneticPr fontId="5" type="noConversion"/>
  </si>
  <si>
    <t>136 기타운영비</t>
    <phoneticPr fontId="3" type="noConversion"/>
  </si>
  <si>
    <t>1. 2017년 1차 추가경정 세입예산 내역</t>
    <phoneticPr fontId="3" type="noConversion"/>
  </si>
  <si>
    <t>2. 2017년 1차 추가경정 세출예산 내역</t>
    <phoneticPr fontId="3" type="noConversion"/>
  </si>
  <si>
    <t>03 잡수입</t>
    <phoneticPr fontId="5" type="noConversion"/>
  </si>
  <si>
    <t>31 잡수입</t>
    <phoneticPr fontId="5" type="noConversion"/>
  </si>
  <si>
    <t>311 잡수입</t>
    <phoneticPr fontId="3" type="noConversion"/>
  </si>
  <si>
    <t>04 이월금</t>
    <phoneticPr fontId="5" type="noConversion"/>
  </si>
  <si>
    <t>41 이월금</t>
    <phoneticPr fontId="5" type="noConversion"/>
  </si>
  <si>
    <t>411 이월금</t>
    <phoneticPr fontId="5" type="noConversion"/>
  </si>
  <si>
    <t>02 사업비</t>
    <phoneticPr fontId="5" type="noConversion"/>
  </si>
  <si>
    <t>21 운영비</t>
    <phoneticPr fontId="5" type="noConversion"/>
  </si>
  <si>
    <t>211 생계비</t>
    <phoneticPr fontId="5" type="noConversion"/>
  </si>
  <si>
    <t>212 수용기관경비</t>
    <phoneticPr fontId="5" type="noConversion"/>
  </si>
  <si>
    <t>213 특별급식비</t>
    <phoneticPr fontId="5" type="noConversion"/>
  </si>
  <si>
    <t>214 연료비</t>
    <phoneticPr fontId="5" type="noConversion"/>
  </si>
  <si>
    <t>22 사업비</t>
    <phoneticPr fontId="5" type="noConversion"/>
  </si>
  <si>
    <t>221 사례관리사업비</t>
    <phoneticPr fontId="5" type="noConversion"/>
  </si>
  <si>
    <t>222 복지사업비</t>
    <phoneticPr fontId="5" type="noConversion"/>
  </si>
  <si>
    <t>223 신체활동지원사업비</t>
    <phoneticPr fontId="5" type="noConversion"/>
  </si>
  <si>
    <t>224 기능회복훈련사업비</t>
    <phoneticPr fontId="5" type="noConversion"/>
  </si>
  <si>
    <t>225 간호및처치사업비</t>
    <phoneticPr fontId="5" type="noConversion"/>
  </si>
  <si>
    <t>226 정서지원사업비</t>
    <phoneticPr fontId="5" type="noConversion"/>
  </si>
  <si>
    <t>227 가족지원사업비</t>
    <phoneticPr fontId="5" type="noConversion"/>
  </si>
  <si>
    <t>03 예비비및기타</t>
    <phoneticPr fontId="5" type="noConversion"/>
  </si>
  <si>
    <t>31 예비비및기타</t>
    <phoneticPr fontId="5" type="noConversion"/>
  </si>
  <si>
    <t>311 예비비</t>
    <phoneticPr fontId="3" type="noConversion"/>
  </si>
  <si>
    <t>312 반환금</t>
    <phoneticPr fontId="5" type="noConversion"/>
  </si>
  <si>
    <t>33 일반사업비</t>
    <phoneticPr fontId="5" type="noConversion"/>
  </si>
  <si>
    <t>331 홍보출판사업비</t>
    <phoneticPr fontId="5" type="noConversion"/>
  </si>
  <si>
    <t>332 직원연수교육비</t>
    <phoneticPr fontId="5" type="noConversion"/>
  </si>
  <si>
    <t>333 봉사자및후원자관리비</t>
    <phoneticPr fontId="5" type="noConversion"/>
  </si>
  <si>
    <t>334 기타사업비</t>
    <phoneticPr fontId="5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</si>
</sst>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3" fontId="4" fillId="0" borderId="6" xfId="1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/>
    </xf>
    <xf numFmtId="3" fontId="4" fillId="0" borderId="9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 shrinkToFit="1"/>
    </xf>
    <xf numFmtId="3" fontId="8" fillId="0" borderId="13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left" vertical="center"/>
    </xf>
    <xf numFmtId="3" fontId="8" fillId="0" borderId="17" xfId="1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 shrinkToFit="1"/>
    </xf>
    <xf numFmtId="3" fontId="8" fillId="0" borderId="0" xfId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shrinkToFit="1"/>
    </xf>
    <xf numFmtId="3" fontId="10" fillId="0" borderId="9" xfId="1" applyNumberFormat="1" applyFont="1" applyBorder="1" applyAlignment="1">
      <alignment horizontal="right" vertical="center"/>
    </xf>
    <xf numFmtId="3" fontId="9" fillId="0" borderId="9" xfId="1" applyNumberFormat="1" applyFont="1" applyBorder="1" applyAlignment="1">
      <alignment horizontal="right" vertical="center"/>
    </xf>
    <xf numFmtId="3" fontId="9" fillId="0" borderId="18" xfId="1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left" vertical="center" shrinkToFit="1"/>
    </xf>
    <xf numFmtId="3" fontId="8" fillId="0" borderId="19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1" xfId="0" applyNumberFormat="1" applyFont="1" applyBorder="1" applyAlignment="1">
      <alignment horizontal="left" vertical="center"/>
    </xf>
    <xf numFmtId="3" fontId="8" fillId="0" borderId="22" xfId="0" applyNumberFormat="1" applyFont="1" applyBorder="1" applyAlignment="1">
      <alignment horizontal="left" vertical="center"/>
    </xf>
    <xf numFmtId="3" fontId="9" fillId="0" borderId="17" xfId="0" applyNumberFormat="1" applyFont="1" applyBorder="1" applyAlignment="1">
      <alignment horizontal="left" vertical="center" shrinkToFit="1"/>
    </xf>
    <xf numFmtId="3" fontId="8" fillId="0" borderId="23" xfId="1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3" fontId="4" fillId="0" borderId="25" xfId="1" applyNumberFormat="1" applyFont="1" applyBorder="1" applyAlignment="1">
      <alignment horizontal="right" vertical="center"/>
    </xf>
    <xf numFmtId="3" fontId="8" fillId="0" borderId="26" xfId="1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center" vertical="center"/>
    </xf>
    <xf numFmtId="3" fontId="9" fillId="0" borderId="26" xfId="1" applyNumberFormat="1" applyFont="1" applyBorder="1" applyAlignment="1">
      <alignment horizontal="right" vertical="center"/>
    </xf>
    <xf numFmtId="3" fontId="9" fillId="0" borderId="27" xfId="1" applyNumberFormat="1" applyFont="1" applyBorder="1" applyAlignment="1">
      <alignment horizontal="right" vertical="center"/>
    </xf>
    <xf numFmtId="3" fontId="8" fillId="0" borderId="28" xfId="0" applyNumberFormat="1" applyFont="1" applyBorder="1" applyAlignment="1">
      <alignment horizontal="left" vertical="center"/>
    </xf>
    <xf numFmtId="3" fontId="0" fillId="0" borderId="29" xfId="0" applyNumberFormat="1" applyBorder="1">
      <alignment vertical="center"/>
    </xf>
    <xf numFmtId="3" fontId="8" fillId="0" borderId="17" xfId="0" applyNumberFormat="1" applyFont="1" applyBorder="1" applyAlignment="1">
      <alignment horizontal="left" vertical="center" shrinkToFit="1"/>
    </xf>
    <xf numFmtId="3" fontId="9" fillId="0" borderId="17" xfId="1" applyNumberFormat="1" applyFont="1" applyBorder="1" applyAlignment="1">
      <alignment horizontal="right" vertical="center"/>
    </xf>
    <xf numFmtId="3" fontId="9" fillId="0" borderId="2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8" fillId="0" borderId="3" xfId="0" applyNumberFormat="1" applyFont="1" applyBorder="1" applyAlignment="1">
      <alignment horizontal="center"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3" fontId="2" fillId="0" borderId="0" xfId="0" applyNumberFormat="1" applyFont="1" applyAlignment="1">
      <alignment horizontal="left" vertical="center"/>
    </xf>
  </cellXfs>
  <cellStyles count="5">
    <cellStyle name="쉼표 [0]" xfId="1" builtinId="6"/>
    <cellStyle name="쉼표 [0] 2" xfId="2"/>
    <cellStyle name="표준" xfId="0" builtinId="0"/>
    <cellStyle name="표준 2" xfId="3"/>
    <cellStyle name="표준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view="pageBreakPreview" zoomScaleNormal="100" zoomScaleSheetLayoutView="100" workbookViewId="0">
      <selection activeCell="C15" sqref="C15"/>
    </sheetView>
  </sheetViews>
  <sheetFormatPr defaultRowHeight="16.5"/>
  <cols>
    <col min="1" max="1" width="11.5" customWidth="1"/>
    <col min="2" max="2" width="10.875" customWidth="1"/>
    <col min="3" max="3" width="14.625" customWidth="1"/>
    <col min="4" max="4" width="18.25" customWidth="1"/>
    <col min="5" max="5" width="17.625" customWidth="1"/>
    <col min="6" max="6" width="17.375" customWidth="1"/>
    <col min="256" max="256" width="10.875" customWidth="1"/>
    <col min="257" max="257" width="12.5" customWidth="1"/>
    <col min="258" max="258" width="15.125" customWidth="1"/>
    <col min="259" max="259" width="20" customWidth="1"/>
    <col min="260" max="260" width="20.25" customWidth="1"/>
    <col min="261" max="261" width="16.375" customWidth="1"/>
    <col min="262" max="262" width="37.125" customWidth="1"/>
    <col min="512" max="512" width="10.875" customWidth="1"/>
    <col min="513" max="513" width="12.5" customWidth="1"/>
    <col min="514" max="514" width="15.125" customWidth="1"/>
    <col min="515" max="515" width="20" customWidth="1"/>
    <col min="516" max="516" width="20.25" customWidth="1"/>
    <col min="517" max="517" width="16.375" customWidth="1"/>
    <col min="518" max="518" width="37.125" customWidth="1"/>
    <col min="768" max="768" width="10.875" customWidth="1"/>
    <col min="769" max="769" width="12.5" customWidth="1"/>
    <col min="770" max="770" width="15.125" customWidth="1"/>
    <col min="771" max="771" width="20" customWidth="1"/>
    <col min="772" max="772" width="20.25" customWidth="1"/>
    <col min="773" max="773" width="16.375" customWidth="1"/>
    <col min="774" max="774" width="37.125" customWidth="1"/>
    <col min="1024" max="1024" width="10.875" customWidth="1"/>
    <col min="1025" max="1025" width="12.5" customWidth="1"/>
    <col min="1026" max="1026" width="15.125" customWidth="1"/>
    <col min="1027" max="1027" width="20" customWidth="1"/>
    <col min="1028" max="1028" width="20.25" customWidth="1"/>
    <col min="1029" max="1029" width="16.375" customWidth="1"/>
    <col min="1030" max="1030" width="37.125" customWidth="1"/>
    <col min="1280" max="1280" width="10.875" customWidth="1"/>
    <col min="1281" max="1281" width="12.5" customWidth="1"/>
    <col min="1282" max="1282" width="15.125" customWidth="1"/>
    <col min="1283" max="1283" width="20" customWidth="1"/>
    <col min="1284" max="1284" width="20.25" customWidth="1"/>
    <col min="1285" max="1285" width="16.375" customWidth="1"/>
    <col min="1286" max="1286" width="37.125" customWidth="1"/>
    <col min="1536" max="1536" width="10.875" customWidth="1"/>
    <col min="1537" max="1537" width="12.5" customWidth="1"/>
    <col min="1538" max="1538" width="15.125" customWidth="1"/>
    <col min="1539" max="1539" width="20" customWidth="1"/>
    <col min="1540" max="1540" width="20.25" customWidth="1"/>
    <col min="1541" max="1541" width="16.375" customWidth="1"/>
    <col min="1542" max="1542" width="37.125" customWidth="1"/>
    <col min="1792" max="1792" width="10.875" customWidth="1"/>
    <col min="1793" max="1793" width="12.5" customWidth="1"/>
    <col min="1794" max="1794" width="15.125" customWidth="1"/>
    <col min="1795" max="1795" width="20" customWidth="1"/>
    <col min="1796" max="1796" width="20.25" customWidth="1"/>
    <col min="1797" max="1797" width="16.375" customWidth="1"/>
    <col min="1798" max="1798" width="37.125" customWidth="1"/>
    <col min="2048" max="2048" width="10.875" customWidth="1"/>
    <col min="2049" max="2049" width="12.5" customWidth="1"/>
    <col min="2050" max="2050" width="15.125" customWidth="1"/>
    <col min="2051" max="2051" width="20" customWidth="1"/>
    <col min="2052" max="2052" width="20.25" customWidth="1"/>
    <col min="2053" max="2053" width="16.375" customWidth="1"/>
    <col min="2054" max="2054" width="37.125" customWidth="1"/>
    <col min="2304" max="2304" width="10.875" customWidth="1"/>
    <col min="2305" max="2305" width="12.5" customWidth="1"/>
    <col min="2306" max="2306" width="15.125" customWidth="1"/>
    <col min="2307" max="2307" width="20" customWidth="1"/>
    <col min="2308" max="2308" width="20.25" customWidth="1"/>
    <col min="2309" max="2309" width="16.375" customWidth="1"/>
    <col min="2310" max="2310" width="37.125" customWidth="1"/>
    <col min="2560" max="2560" width="10.875" customWidth="1"/>
    <col min="2561" max="2561" width="12.5" customWidth="1"/>
    <col min="2562" max="2562" width="15.125" customWidth="1"/>
    <col min="2563" max="2563" width="20" customWidth="1"/>
    <col min="2564" max="2564" width="20.25" customWidth="1"/>
    <col min="2565" max="2565" width="16.375" customWidth="1"/>
    <col min="2566" max="2566" width="37.125" customWidth="1"/>
    <col min="2816" max="2816" width="10.875" customWidth="1"/>
    <col min="2817" max="2817" width="12.5" customWidth="1"/>
    <col min="2818" max="2818" width="15.125" customWidth="1"/>
    <col min="2819" max="2819" width="20" customWidth="1"/>
    <col min="2820" max="2820" width="20.25" customWidth="1"/>
    <col min="2821" max="2821" width="16.375" customWidth="1"/>
    <col min="2822" max="2822" width="37.125" customWidth="1"/>
    <col min="3072" max="3072" width="10.875" customWidth="1"/>
    <col min="3073" max="3073" width="12.5" customWidth="1"/>
    <col min="3074" max="3074" width="15.125" customWidth="1"/>
    <col min="3075" max="3075" width="20" customWidth="1"/>
    <col min="3076" max="3076" width="20.25" customWidth="1"/>
    <col min="3077" max="3077" width="16.375" customWidth="1"/>
    <col min="3078" max="3078" width="37.125" customWidth="1"/>
    <col min="3328" max="3328" width="10.875" customWidth="1"/>
    <col min="3329" max="3329" width="12.5" customWidth="1"/>
    <col min="3330" max="3330" width="15.125" customWidth="1"/>
    <col min="3331" max="3331" width="20" customWidth="1"/>
    <col min="3332" max="3332" width="20.25" customWidth="1"/>
    <col min="3333" max="3333" width="16.375" customWidth="1"/>
    <col min="3334" max="3334" width="37.125" customWidth="1"/>
    <col min="3584" max="3584" width="10.875" customWidth="1"/>
    <col min="3585" max="3585" width="12.5" customWidth="1"/>
    <col min="3586" max="3586" width="15.125" customWidth="1"/>
    <col min="3587" max="3587" width="20" customWidth="1"/>
    <col min="3588" max="3588" width="20.25" customWidth="1"/>
    <col min="3589" max="3589" width="16.375" customWidth="1"/>
    <col min="3590" max="3590" width="37.125" customWidth="1"/>
    <col min="3840" max="3840" width="10.875" customWidth="1"/>
    <col min="3841" max="3841" width="12.5" customWidth="1"/>
    <col min="3842" max="3842" width="15.125" customWidth="1"/>
    <col min="3843" max="3843" width="20" customWidth="1"/>
    <col min="3844" max="3844" width="20.25" customWidth="1"/>
    <col min="3845" max="3845" width="16.375" customWidth="1"/>
    <col min="3846" max="3846" width="37.125" customWidth="1"/>
    <col min="4096" max="4096" width="10.875" customWidth="1"/>
    <col min="4097" max="4097" width="12.5" customWidth="1"/>
    <col min="4098" max="4098" width="15.125" customWidth="1"/>
    <col min="4099" max="4099" width="20" customWidth="1"/>
    <col min="4100" max="4100" width="20.25" customWidth="1"/>
    <col min="4101" max="4101" width="16.375" customWidth="1"/>
    <col min="4102" max="4102" width="37.125" customWidth="1"/>
    <col min="4352" max="4352" width="10.875" customWidth="1"/>
    <col min="4353" max="4353" width="12.5" customWidth="1"/>
    <col min="4354" max="4354" width="15.125" customWidth="1"/>
    <col min="4355" max="4355" width="20" customWidth="1"/>
    <col min="4356" max="4356" width="20.25" customWidth="1"/>
    <col min="4357" max="4357" width="16.375" customWidth="1"/>
    <col min="4358" max="4358" width="37.125" customWidth="1"/>
    <col min="4608" max="4608" width="10.875" customWidth="1"/>
    <col min="4609" max="4609" width="12.5" customWidth="1"/>
    <col min="4610" max="4610" width="15.125" customWidth="1"/>
    <col min="4611" max="4611" width="20" customWidth="1"/>
    <col min="4612" max="4612" width="20.25" customWidth="1"/>
    <col min="4613" max="4613" width="16.375" customWidth="1"/>
    <col min="4614" max="4614" width="37.125" customWidth="1"/>
    <col min="4864" max="4864" width="10.875" customWidth="1"/>
    <col min="4865" max="4865" width="12.5" customWidth="1"/>
    <col min="4866" max="4866" width="15.125" customWidth="1"/>
    <col min="4867" max="4867" width="20" customWidth="1"/>
    <col min="4868" max="4868" width="20.25" customWidth="1"/>
    <col min="4869" max="4869" width="16.375" customWidth="1"/>
    <col min="4870" max="4870" width="37.125" customWidth="1"/>
    <col min="5120" max="5120" width="10.875" customWidth="1"/>
    <col min="5121" max="5121" width="12.5" customWidth="1"/>
    <col min="5122" max="5122" width="15.125" customWidth="1"/>
    <col min="5123" max="5123" width="20" customWidth="1"/>
    <col min="5124" max="5124" width="20.25" customWidth="1"/>
    <col min="5125" max="5125" width="16.375" customWidth="1"/>
    <col min="5126" max="5126" width="37.125" customWidth="1"/>
    <col min="5376" max="5376" width="10.875" customWidth="1"/>
    <col min="5377" max="5377" width="12.5" customWidth="1"/>
    <col min="5378" max="5378" width="15.125" customWidth="1"/>
    <col min="5379" max="5379" width="20" customWidth="1"/>
    <col min="5380" max="5380" width="20.25" customWidth="1"/>
    <col min="5381" max="5381" width="16.375" customWidth="1"/>
    <col min="5382" max="5382" width="37.125" customWidth="1"/>
    <col min="5632" max="5632" width="10.875" customWidth="1"/>
    <col min="5633" max="5633" width="12.5" customWidth="1"/>
    <col min="5634" max="5634" width="15.125" customWidth="1"/>
    <col min="5635" max="5635" width="20" customWidth="1"/>
    <col min="5636" max="5636" width="20.25" customWidth="1"/>
    <col min="5637" max="5637" width="16.375" customWidth="1"/>
    <col min="5638" max="5638" width="37.125" customWidth="1"/>
    <col min="5888" max="5888" width="10.875" customWidth="1"/>
    <col min="5889" max="5889" width="12.5" customWidth="1"/>
    <col min="5890" max="5890" width="15.125" customWidth="1"/>
    <col min="5891" max="5891" width="20" customWidth="1"/>
    <col min="5892" max="5892" width="20.25" customWidth="1"/>
    <col min="5893" max="5893" width="16.375" customWidth="1"/>
    <col min="5894" max="5894" width="37.125" customWidth="1"/>
    <col min="6144" max="6144" width="10.875" customWidth="1"/>
    <col min="6145" max="6145" width="12.5" customWidth="1"/>
    <col min="6146" max="6146" width="15.125" customWidth="1"/>
    <col min="6147" max="6147" width="20" customWidth="1"/>
    <col min="6148" max="6148" width="20.25" customWidth="1"/>
    <col min="6149" max="6149" width="16.375" customWidth="1"/>
    <col min="6150" max="6150" width="37.125" customWidth="1"/>
    <col min="6400" max="6400" width="10.875" customWidth="1"/>
    <col min="6401" max="6401" width="12.5" customWidth="1"/>
    <col min="6402" max="6402" width="15.125" customWidth="1"/>
    <col min="6403" max="6403" width="20" customWidth="1"/>
    <col min="6404" max="6404" width="20.25" customWidth="1"/>
    <col min="6405" max="6405" width="16.375" customWidth="1"/>
    <col min="6406" max="6406" width="37.125" customWidth="1"/>
    <col min="6656" max="6656" width="10.875" customWidth="1"/>
    <col min="6657" max="6657" width="12.5" customWidth="1"/>
    <col min="6658" max="6658" width="15.125" customWidth="1"/>
    <col min="6659" max="6659" width="20" customWidth="1"/>
    <col min="6660" max="6660" width="20.25" customWidth="1"/>
    <col min="6661" max="6661" width="16.375" customWidth="1"/>
    <col min="6662" max="6662" width="37.125" customWidth="1"/>
    <col min="6912" max="6912" width="10.875" customWidth="1"/>
    <col min="6913" max="6913" width="12.5" customWidth="1"/>
    <col min="6914" max="6914" width="15.125" customWidth="1"/>
    <col min="6915" max="6915" width="20" customWidth="1"/>
    <col min="6916" max="6916" width="20.25" customWidth="1"/>
    <col min="6917" max="6917" width="16.375" customWidth="1"/>
    <col min="6918" max="6918" width="37.125" customWidth="1"/>
    <col min="7168" max="7168" width="10.875" customWidth="1"/>
    <col min="7169" max="7169" width="12.5" customWidth="1"/>
    <col min="7170" max="7170" width="15.125" customWidth="1"/>
    <col min="7171" max="7171" width="20" customWidth="1"/>
    <col min="7172" max="7172" width="20.25" customWidth="1"/>
    <col min="7173" max="7173" width="16.375" customWidth="1"/>
    <col min="7174" max="7174" width="37.125" customWidth="1"/>
    <col min="7424" max="7424" width="10.875" customWidth="1"/>
    <col min="7425" max="7425" width="12.5" customWidth="1"/>
    <col min="7426" max="7426" width="15.125" customWidth="1"/>
    <col min="7427" max="7427" width="20" customWidth="1"/>
    <col min="7428" max="7428" width="20.25" customWidth="1"/>
    <col min="7429" max="7429" width="16.375" customWidth="1"/>
    <col min="7430" max="7430" width="37.125" customWidth="1"/>
    <col min="7680" max="7680" width="10.875" customWidth="1"/>
    <col min="7681" max="7681" width="12.5" customWidth="1"/>
    <col min="7682" max="7682" width="15.125" customWidth="1"/>
    <col min="7683" max="7683" width="20" customWidth="1"/>
    <col min="7684" max="7684" width="20.25" customWidth="1"/>
    <col min="7685" max="7685" width="16.375" customWidth="1"/>
    <col min="7686" max="7686" width="37.125" customWidth="1"/>
    <col min="7936" max="7936" width="10.875" customWidth="1"/>
    <col min="7937" max="7937" width="12.5" customWidth="1"/>
    <col min="7938" max="7938" width="15.125" customWidth="1"/>
    <col min="7939" max="7939" width="20" customWidth="1"/>
    <col min="7940" max="7940" width="20.25" customWidth="1"/>
    <col min="7941" max="7941" width="16.375" customWidth="1"/>
    <col min="7942" max="7942" width="37.125" customWidth="1"/>
    <col min="8192" max="8192" width="10.875" customWidth="1"/>
    <col min="8193" max="8193" width="12.5" customWidth="1"/>
    <col min="8194" max="8194" width="15.125" customWidth="1"/>
    <col min="8195" max="8195" width="20" customWidth="1"/>
    <col min="8196" max="8196" width="20.25" customWidth="1"/>
    <col min="8197" max="8197" width="16.375" customWidth="1"/>
    <col min="8198" max="8198" width="37.125" customWidth="1"/>
    <col min="8448" max="8448" width="10.875" customWidth="1"/>
    <col min="8449" max="8449" width="12.5" customWidth="1"/>
    <col min="8450" max="8450" width="15.125" customWidth="1"/>
    <col min="8451" max="8451" width="20" customWidth="1"/>
    <col min="8452" max="8452" width="20.25" customWidth="1"/>
    <col min="8453" max="8453" width="16.375" customWidth="1"/>
    <col min="8454" max="8454" width="37.125" customWidth="1"/>
    <col min="8704" max="8704" width="10.875" customWidth="1"/>
    <col min="8705" max="8705" width="12.5" customWidth="1"/>
    <col min="8706" max="8706" width="15.125" customWidth="1"/>
    <col min="8707" max="8707" width="20" customWidth="1"/>
    <col min="8708" max="8708" width="20.25" customWidth="1"/>
    <col min="8709" max="8709" width="16.375" customWidth="1"/>
    <col min="8710" max="8710" width="37.125" customWidth="1"/>
    <col min="8960" max="8960" width="10.875" customWidth="1"/>
    <col min="8961" max="8961" width="12.5" customWidth="1"/>
    <col min="8962" max="8962" width="15.125" customWidth="1"/>
    <col min="8963" max="8963" width="20" customWidth="1"/>
    <col min="8964" max="8964" width="20.25" customWidth="1"/>
    <col min="8965" max="8965" width="16.375" customWidth="1"/>
    <col min="8966" max="8966" width="37.125" customWidth="1"/>
    <col min="9216" max="9216" width="10.875" customWidth="1"/>
    <col min="9217" max="9217" width="12.5" customWidth="1"/>
    <col min="9218" max="9218" width="15.125" customWidth="1"/>
    <col min="9219" max="9219" width="20" customWidth="1"/>
    <col min="9220" max="9220" width="20.25" customWidth="1"/>
    <col min="9221" max="9221" width="16.375" customWidth="1"/>
    <col min="9222" max="9222" width="37.125" customWidth="1"/>
    <col min="9472" max="9472" width="10.875" customWidth="1"/>
    <col min="9473" max="9473" width="12.5" customWidth="1"/>
    <col min="9474" max="9474" width="15.125" customWidth="1"/>
    <col min="9475" max="9475" width="20" customWidth="1"/>
    <col min="9476" max="9476" width="20.25" customWidth="1"/>
    <col min="9477" max="9477" width="16.375" customWidth="1"/>
    <col min="9478" max="9478" width="37.125" customWidth="1"/>
    <col min="9728" max="9728" width="10.875" customWidth="1"/>
    <col min="9729" max="9729" width="12.5" customWidth="1"/>
    <col min="9730" max="9730" width="15.125" customWidth="1"/>
    <col min="9731" max="9731" width="20" customWidth="1"/>
    <col min="9732" max="9732" width="20.25" customWidth="1"/>
    <col min="9733" max="9733" width="16.375" customWidth="1"/>
    <col min="9734" max="9734" width="37.125" customWidth="1"/>
    <col min="9984" max="9984" width="10.875" customWidth="1"/>
    <col min="9985" max="9985" width="12.5" customWidth="1"/>
    <col min="9986" max="9986" width="15.125" customWidth="1"/>
    <col min="9987" max="9987" width="20" customWidth="1"/>
    <col min="9988" max="9988" width="20.25" customWidth="1"/>
    <col min="9989" max="9989" width="16.375" customWidth="1"/>
    <col min="9990" max="9990" width="37.125" customWidth="1"/>
    <col min="10240" max="10240" width="10.875" customWidth="1"/>
    <col min="10241" max="10241" width="12.5" customWidth="1"/>
    <col min="10242" max="10242" width="15.125" customWidth="1"/>
    <col min="10243" max="10243" width="20" customWidth="1"/>
    <col min="10244" max="10244" width="20.25" customWidth="1"/>
    <col min="10245" max="10245" width="16.375" customWidth="1"/>
    <col min="10246" max="10246" width="37.125" customWidth="1"/>
    <col min="10496" max="10496" width="10.875" customWidth="1"/>
    <col min="10497" max="10497" width="12.5" customWidth="1"/>
    <col min="10498" max="10498" width="15.125" customWidth="1"/>
    <col min="10499" max="10499" width="20" customWidth="1"/>
    <col min="10500" max="10500" width="20.25" customWidth="1"/>
    <col min="10501" max="10501" width="16.375" customWidth="1"/>
    <col min="10502" max="10502" width="37.125" customWidth="1"/>
    <col min="10752" max="10752" width="10.875" customWidth="1"/>
    <col min="10753" max="10753" width="12.5" customWidth="1"/>
    <col min="10754" max="10754" width="15.125" customWidth="1"/>
    <col min="10755" max="10755" width="20" customWidth="1"/>
    <col min="10756" max="10756" width="20.25" customWidth="1"/>
    <col min="10757" max="10757" width="16.375" customWidth="1"/>
    <col min="10758" max="10758" width="37.125" customWidth="1"/>
    <col min="11008" max="11008" width="10.875" customWidth="1"/>
    <col min="11009" max="11009" width="12.5" customWidth="1"/>
    <col min="11010" max="11010" width="15.125" customWidth="1"/>
    <col min="11011" max="11011" width="20" customWidth="1"/>
    <col min="11012" max="11012" width="20.25" customWidth="1"/>
    <col min="11013" max="11013" width="16.375" customWidth="1"/>
    <col min="11014" max="11014" width="37.125" customWidth="1"/>
    <col min="11264" max="11264" width="10.875" customWidth="1"/>
    <col min="11265" max="11265" width="12.5" customWidth="1"/>
    <col min="11266" max="11266" width="15.125" customWidth="1"/>
    <col min="11267" max="11267" width="20" customWidth="1"/>
    <col min="11268" max="11268" width="20.25" customWidth="1"/>
    <col min="11269" max="11269" width="16.375" customWidth="1"/>
    <col min="11270" max="11270" width="37.125" customWidth="1"/>
    <col min="11520" max="11520" width="10.875" customWidth="1"/>
    <col min="11521" max="11521" width="12.5" customWidth="1"/>
    <col min="11522" max="11522" width="15.125" customWidth="1"/>
    <col min="11523" max="11523" width="20" customWidth="1"/>
    <col min="11524" max="11524" width="20.25" customWidth="1"/>
    <col min="11525" max="11525" width="16.375" customWidth="1"/>
    <col min="11526" max="11526" width="37.125" customWidth="1"/>
    <col min="11776" max="11776" width="10.875" customWidth="1"/>
    <col min="11777" max="11777" width="12.5" customWidth="1"/>
    <col min="11778" max="11778" width="15.125" customWidth="1"/>
    <col min="11779" max="11779" width="20" customWidth="1"/>
    <col min="11780" max="11780" width="20.25" customWidth="1"/>
    <col min="11781" max="11781" width="16.375" customWidth="1"/>
    <col min="11782" max="11782" width="37.125" customWidth="1"/>
    <col min="12032" max="12032" width="10.875" customWidth="1"/>
    <col min="12033" max="12033" width="12.5" customWidth="1"/>
    <col min="12034" max="12034" width="15.125" customWidth="1"/>
    <col min="12035" max="12035" width="20" customWidth="1"/>
    <col min="12036" max="12036" width="20.25" customWidth="1"/>
    <col min="12037" max="12037" width="16.375" customWidth="1"/>
    <col min="12038" max="12038" width="37.125" customWidth="1"/>
    <col min="12288" max="12288" width="10.875" customWidth="1"/>
    <col min="12289" max="12289" width="12.5" customWidth="1"/>
    <col min="12290" max="12290" width="15.125" customWidth="1"/>
    <col min="12291" max="12291" width="20" customWidth="1"/>
    <col min="12292" max="12292" width="20.25" customWidth="1"/>
    <col min="12293" max="12293" width="16.375" customWidth="1"/>
    <col min="12294" max="12294" width="37.125" customWidth="1"/>
    <col min="12544" max="12544" width="10.875" customWidth="1"/>
    <col min="12545" max="12545" width="12.5" customWidth="1"/>
    <col min="12546" max="12546" width="15.125" customWidth="1"/>
    <col min="12547" max="12547" width="20" customWidth="1"/>
    <col min="12548" max="12548" width="20.25" customWidth="1"/>
    <col min="12549" max="12549" width="16.375" customWidth="1"/>
    <col min="12550" max="12550" width="37.125" customWidth="1"/>
    <col min="12800" max="12800" width="10.875" customWidth="1"/>
    <col min="12801" max="12801" width="12.5" customWidth="1"/>
    <col min="12802" max="12802" width="15.125" customWidth="1"/>
    <col min="12803" max="12803" width="20" customWidth="1"/>
    <col min="12804" max="12804" width="20.25" customWidth="1"/>
    <col min="12805" max="12805" width="16.375" customWidth="1"/>
    <col min="12806" max="12806" width="37.125" customWidth="1"/>
    <col min="13056" max="13056" width="10.875" customWidth="1"/>
    <col min="13057" max="13057" width="12.5" customWidth="1"/>
    <col min="13058" max="13058" width="15.125" customWidth="1"/>
    <col min="13059" max="13059" width="20" customWidth="1"/>
    <col min="13060" max="13060" width="20.25" customWidth="1"/>
    <col min="13061" max="13061" width="16.375" customWidth="1"/>
    <col min="13062" max="13062" width="37.125" customWidth="1"/>
    <col min="13312" max="13312" width="10.875" customWidth="1"/>
    <col min="13313" max="13313" width="12.5" customWidth="1"/>
    <col min="13314" max="13314" width="15.125" customWidth="1"/>
    <col min="13315" max="13315" width="20" customWidth="1"/>
    <col min="13316" max="13316" width="20.25" customWidth="1"/>
    <col min="13317" max="13317" width="16.375" customWidth="1"/>
    <col min="13318" max="13318" width="37.125" customWidth="1"/>
    <col min="13568" max="13568" width="10.875" customWidth="1"/>
    <col min="13569" max="13569" width="12.5" customWidth="1"/>
    <col min="13570" max="13570" width="15.125" customWidth="1"/>
    <col min="13571" max="13571" width="20" customWidth="1"/>
    <col min="13572" max="13572" width="20.25" customWidth="1"/>
    <col min="13573" max="13573" width="16.375" customWidth="1"/>
    <col min="13574" max="13574" width="37.125" customWidth="1"/>
    <col min="13824" max="13824" width="10.875" customWidth="1"/>
    <col min="13825" max="13825" width="12.5" customWidth="1"/>
    <col min="13826" max="13826" width="15.125" customWidth="1"/>
    <col min="13827" max="13827" width="20" customWidth="1"/>
    <col min="13828" max="13828" width="20.25" customWidth="1"/>
    <col min="13829" max="13829" width="16.375" customWidth="1"/>
    <col min="13830" max="13830" width="37.125" customWidth="1"/>
    <col min="14080" max="14080" width="10.875" customWidth="1"/>
    <col min="14081" max="14081" width="12.5" customWidth="1"/>
    <col min="14082" max="14082" width="15.125" customWidth="1"/>
    <col min="14083" max="14083" width="20" customWidth="1"/>
    <col min="14084" max="14084" width="20.25" customWidth="1"/>
    <col min="14085" max="14085" width="16.375" customWidth="1"/>
    <col min="14086" max="14086" width="37.125" customWidth="1"/>
    <col min="14336" max="14336" width="10.875" customWidth="1"/>
    <col min="14337" max="14337" width="12.5" customWidth="1"/>
    <col min="14338" max="14338" width="15.125" customWidth="1"/>
    <col min="14339" max="14339" width="20" customWidth="1"/>
    <col min="14340" max="14340" width="20.25" customWidth="1"/>
    <col min="14341" max="14341" width="16.375" customWidth="1"/>
    <col min="14342" max="14342" width="37.125" customWidth="1"/>
    <col min="14592" max="14592" width="10.875" customWidth="1"/>
    <col min="14593" max="14593" width="12.5" customWidth="1"/>
    <col min="14594" max="14594" width="15.125" customWidth="1"/>
    <col min="14595" max="14595" width="20" customWidth="1"/>
    <col min="14596" max="14596" width="20.25" customWidth="1"/>
    <col min="14597" max="14597" width="16.375" customWidth="1"/>
    <col min="14598" max="14598" width="37.125" customWidth="1"/>
    <col min="14848" max="14848" width="10.875" customWidth="1"/>
    <col min="14849" max="14849" width="12.5" customWidth="1"/>
    <col min="14850" max="14850" width="15.125" customWidth="1"/>
    <col min="14851" max="14851" width="20" customWidth="1"/>
    <col min="14852" max="14852" width="20.25" customWidth="1"/>
    <col min="14853" max="14853" width="16.375" customWidth="1"/>
    <col min="14854" max="14854" width="37.125" customWidth="1"/>
    <col min="15104" max="15104" width="10.875" customWidth="1"/>
    <col min="15105" max="15105" width="12.5" customWidth="1"/>
    <col min="15106" max="15106" width="15.125" customWidth="1"/>
    <col min="15107" max="15107" width="20" customWidth="1"/>
    <col min="15108" max="15108" width="20.25" customWidth="1"/>
    <col min="15109" max="15109" width="16.375" customWidth="1"/>
    <col min="15110" max="15110" width="37.125" customWidth="1"/>
    <col min="15360" max="15360" width="10.875" customWidth="1"/>
    <col min="15361" max="15361" width="12.5" customWidth="1"/>
    <col min="15362" max="15362" width="15.125" customWidth="1"/>
    <col min="15363" max="15363" width="20" customWidth="1"/>
    <col min="15364" max="15364" width="20.25" customWidth="1"/>
    <col min="15365" max="15365" width="16.375" customWidth="1"/>
    <col min="15366" max="15366" width="37.125" customWidth="1"/>
    <col min="15616" max="15616" width="10.875" customWidth="1"/>
    <col min="15617" max="15617" width="12.5" customWidth="1"/>
    <col min="15618" max="15618" width="15.125" customWidth="1"/>
    <col min="15619" max="15619" width="20" customWidth="1"/>
    <col min="15620" max="15620" width="20.25" customWidth="1"/>
    <col min="15621" max="15621" width="16.375" customWidth="1"/>
    <col min="15622" max="15622" width="37.125" customWidth="1"/>
    <col min="15872" max="15872" width="10.875" customWidth="1"/>
    <col min="15873" max="15873" width="12.5" customWidth="1"/>
    <col min="15874" max="15874" width="15.125" customWidth="1"/>
    <col min="15875" max="15875" width="20" customWidth="1"/>
    <col min="15876" max="15876" width="20.25" customWidth="1"/>
    <col min="15877" max="15877" width="16.375" customWidth="1"/>
    <col min="15878" max="15878" width="37.125" customWidth="1"/>
    <col min="16128" max="16128" width="10.875" customWidth="1"/>
    <col min="16129" max="16129" width="12.5" customWidth="1"/>
    <col min="16130" max="16130" width="15.125" customWidth="1"/>
    <col min="16131" max="16131" width="20" customWidth="1"/>
    <col min="16132" max="16132" width="20.25" customWidth="1"/>
    <col min="16133" max="16133" width="16.375" customWidth="1"/>
    <col min="16134" max="16134" width="37.125" customWidth="1"/>
  </cols>
  <sheetData>
    <row r="1" spans="1:6" ht="42.75" customHeight="1">
      <c r="A1" s="57" t="s">
        <v>32</v>
      </c>
      <c r="B1" s="57"/>
      <c r="C1" s="57"/>
      <c r="D1" s="57"/>
      <c r="E1" s="57"/>
      <c r="F1" s="57"/>
    </row>
    <row r="2" spans="1:6" ht="18" customHeight="1">
      <c r="A2" s="1" t="s">
        <v>15</v>
      </c>
      <c r="B2" s="2"/>
    </row>
    <row r="3" spans="1:6" ht="17.100000000000001" customHeight="1">
      <c r="A3" s="3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46" t="s">
        <v>5</v>
      </c>
    </row>
    <row r="4" spans="1:6" ht="17.100000000000001" customHeight="1">
      <c r="A4" s="58" t="s">
        <v>6</v>
      </c>
      <c r="B4" s="59"/>
      <c r="C4" s="60"/>
      <c r="D4" s="7">
        <f>SUM(D5,D8,D11,D14)</f>
        <v>345770000</v>
      </c>
      <c r="E4" s="7">
        <f>SUM(E5,E8,E11,E14)</f>
        <v>324314961</v>
      </c>
      <c r="F4" s="47">
        <f t="shared" ref="F4:F10" si="0">E4-D4</f>
        <v>-21455039</v>
      </c>
    </row>
    <row r="5" spans="1:6" ht="17.100000000000001" customHeight="1">
      <c r="A5" s="8" t="s">
        <v>16</v>
      </c>
      <c r="B5" s="9"/>
      <c r="C5" s="10"/>
      <c r="D5" s="11">
        <f>D6</f>
        <v>73800000</v>
      </c>
      <c r="E5" s="11">
        <f>E6</f>
        <v>54120000</v>
      </c>
      <c r="F5" s="48">
        <f t="shared" si="0"/>
        <v>-19680000</v>
      </c>
    </row>
    <row r="6" spans="1:6" ht="17.100000000000001" customHeight="1">
      <c r="A6" s="13"/>
      <c r="B6" s="14" t="s">
        <v>17</v>
      </c>
      <c r="C6" s="10"/>
      <c r="D6" s="12">
        <v>73800000</v>
      </c>
      <c r="E6" s="12">
        <v>54120000</v>
      </c>
      <c r="F6" s="48">
        <f t="shared" si="0"/>
        <v>-19680000</v>
      </c>
    </row>
    <row r="7" spans="1:6" ht="17.100000000000001" customHeight="1">
      <c r="A7" s="13"/>
      <c r="B7" s="15"/>
      <c r="C7" s="39" t="s">
        <v>18</v>
      </c>
      <c r="D7" s="12">
        <v>73800000</v>
      </c>
      <c r="E7" s="12">
        <v>54120000</v>
      </c>
      <c r="F7" s="48">
        <f t="shared" si="0"/>
        <v>-19680000</v>
      </c>
    </row>
    <row r="8" spans="1:6" ht="17.100000000000001" customHeight="1">
      <c r="A8" s="8" t="s">
        <v>19</v>
      </c>
      <c r="B8" s="20"/>
      <c r="C8" s="18"/>
      <c r="D8" s="11">
        <f>D9</f>
        <v>257000000</v>
      </c>
      <c r="E8" s="11">
        <f>E9</f>
        <v>257000000</v>
      </c>
      <c r="F8" s="48">
        <f t="shared" si="0"/>
        <v>0</v>
      </c>
    </row>
    <row r="9" spans="1:6" ht="17.100000000000001" customHeight="1">
      <c r="A9" s="13"/>
      <c r="B9" s="14" t="s">
        <v>20</v>
      </c>
      <c r="C9" s="18"/>
      <c r="D9" s="12">
        <v>257000000</v>
      </c>
      <c r="E9" s="12">
        <v>257000000</v>
      </c>
      <c r="F9" s="48">
        <f t="shared" si="0"/>
        <v>0</v>
      </c>
    </row>
    <row r="10" spans="1:6" ht="17.100000000000001" customHeight="1">
      <c r="A10" s="13"/>
      <c r="B10" s="19"/>
      <c r="C10" s="16" t="s">
        <v>21</v>
      </c>
      <c r="D10" s="12">
        <v>257000000</v>
      </c>
      <c r="E10" s="12">
        <v>257000000</v>
      </c>
      <c r="F10" s="48">
        <f t="shared" si="0"/>
        <v>0</v>
      </c>
    </row>
    <row r="11" spans="1:6" ht="17.100000000000001" customHeight="1">
      <c r="A11" s="8" t="s">
        <v>34</v>
      </c>
      <c r="B11" s="20"/>
      <c r="C11" s="18"/>
      <c r="D11" s="11">
        <f>D12</f>
        <v>2930000</v>
      </c>
      <c r="E11" s="11">
        <f>E12</f>
        <v>2930000</v>
      </c>
      <c r="F11" s="48">
        <f t="shared" ref="F11:F12" si="1">E11-D11</f>
        <v>0</v>
      </c>
    </row>
    <row r="12" spans="1:6" ht="17.100000000000001" customHeight="1">
      <c r="A12" s="21"/>
      <c r="B12" s="14" t="s">
        <v>35</v>
      </c>
      <c r="C12" s="18"/>
      <c r="D12" s="12">
        <v>2930000</v>
      </c>
      <c r="E12" s="12">
        <v>2930000</v>
      </c>
      <c r="F12" s="48">
        <f t="shared" si="1"/>
        <v>0</v>
      </c>
    </row>
    <row r="13" spans="1:6" ht="17.100000000000001" customHeight="1">
      <c r="A13" s="21"/>
      <c r="B13" s="22"/>
      <c r="C13" s="16" t="s">
        <v>36</v>
      </c>
      <c r="D13" s="12">
        <v>2930000</v>
      </c>
      <c r="E13" s="12">
        <v>2930000</v>
      </c>
      <c r="F13" s="48">
        <f>E13-D13</f>
        <v>0</v>
      </c>
    </row>
    <row r="14" spans="1:6" ht="17.100000000000001" customHeight="1">
      <c r="A14" s="8" t="s">
        <v>37</v>
      </c>
      <c r="B14" s="20"/>
      <c r="C14" s="18"/>
      <c r="D14" s="11">
        <f>D15</f>
        <v>12040000</v>
      </c>
      <c r="E14" s="11">
        <f>E15</f>
        <v>10264961</v>
      </c>
      <c r="F14" s="48">
        <f t="shared" ref="F14:F15" si="2">E14-D14</f>
        <v>-1775039</v>
      </c>
    </row>
    <row r="15" spans="1:6" ht="17.100000000000001" customHeight="1">
      <c r="A15" s="13"/>
      <c r="B15" s="14" t="s">
        <v>38</v>
      </c>
      <c r="C15" s="18"/>
      <c r="D15" s="12">
        <v>12040000</v>
      </c>
      <c r="E15" s="12">
        <v>10264961</v>
      </c>
      <c r="F15" s="48">
        <f t="shared" si="2"/>
        <v>-1775039</v>
      </c>
    </row>
    <row r="16" spans="1:6" ht="17.100000000000001" customHeight="1">
      <c r="A16" s="42"/>
      <c r="B16" s="43"/>
      <c r="C16" s="44" t="s">
        <v>39</v>
      </c>
      <c r="D16" s="23">
        <v>12040000</v>
      </c>
      <c r="E16" s="23">
        <v>10264961</v>
      </c>
      <c r="F16" s="45">
        <f>E16-D16</f>
        <v>-1775039</v>
      </c>
    </row>
    <row r="17" spans="1:6" ht="17.100000000000001" customHeight="1">
      <c r="A17" s="24"/>
      <c r="B17" s="24"/>
      <c r="C17" s="25"/>
      <c r="D17" s="26"/>
      <c r="E17" s="26"/>
      <c r="F17" s="26"/>
    </row>
    <row r="18" spans="1:6" ht="33.75" customHeight="1">
      <c r="A18" s="61" t="s">
        <v>33</v>
      </c>
      <c r="B18" s="61"/>
      <c r="C18" s="61"/>
      <c r="D18" s="61"/>
      <c r="E18" s="61"/>
      <c r="F18" s="61"/>
    </row>
    <row r="19" spans="1:6" ht="27" customHeight="1">
      <c r="A19" s="27" t="s">
        <v>15</v>
      </c>
      <c r="B19" s="28"/>
      <c r="C19" s="29"/>
      <c r="D19" s="30"/>
      <c r="E19" s="30"/>
      <c r="F19" s="31"/>
    </row>
    <row r="20" spans="1:6" ht="20.25" customHeight="1">
      <c r="A20" s="32" t="s">
        <v>0</v>
      </c>
      <c r="B20" s="33" t="s">
        <v>1</v>
      </c>
      <c r="C20" s="33" t="s">
        <v>2</v>
      </c>
      <c r="D20" s="34" t="s">
        <v>3</v>
      </c>
      <c r="E20" s="35" t="s">
        <v>4</v>
      </c>
      <c r="F20" s="49" t="s">
        <v>5</v>
      </c>
    </row>
    <row r="21" spans="1:6" ht="18" customHeight="1">
      <c r="A21" s="58" t="s">
        <v>6</v>
      </c>
      <c r="B21" s="59"/>
      <c r="C21" s="60"/>
      <c r="D21" s="7">
        <f>SUM(D22,D40,D59)</f>
        <v>345770000</v>
      </c>
      <c r="E21" s="7">
        <f>SUM(E22,E40,E59)</f>
        <v>324314961</v>
      </c>
      <c r="F21" s="47">
        <f>SUM(F22,F40,F59)</f>
        <v>-21455039</v>
      </c>
    </row>
    <row r="22" spans="1:6" ht="18" customHeight="1">
      <c r="A22" s="8" t="s">
        <v>7</v>
      </c>
      <c r="B22" s="20"/>
      <c r="C22" s="10"/>
      <c r="D22" s="36">
        <f>SUM(D23,D30,D33)</f>
        <v>293179463</v>
      </c>
      <c r="E22" s="36">
        <f>SUM(E23,E30,E33)</f>
        <v>287655980</v>
      </c>
      <c r="F22" s="50">
        <f>E22-D22</f>
        <v>-5523483</v>
      </c>
    </row>
    <row r="23" spans="1:6" ht="18" customHeight="1">
      <c r="A23" s="21"/>
      <c r="B23" s="14" t="s">
        <v>8</v>
      </c>
      <c r="C23" s="10"/>
      <c r="D23" s="37">
        <f>SUM(D24:D29)</f>
        <v>241312703</v>
      </c>
      <c r="E23" s="37">
        <f>SUM(E24:E29)</f>
        <v>242978740</v>
      </c>
      <c r="F23" s="50">
        <f>E23-D23</f>
        <v>1666037</v>
      </c>
    </row>
    <row r="24" spans="1:6" ht="18" customHeight="1">
      <c r="A24" s="21"/>
      <c r="B24" s="22"/>
      <c r="C24" s="16" t="s">
        <v>22</v>
      </c>
      <c r="D24" s="37">
        <v>184903000</v>
      </c>
      <c r="E24" s="37">
        <v>184903000</v>
      </c>
      <c r="F24" s="50">
        <f t="shared" ref="F24:F26" si="3">E24-D24</f>
        <v>0</v>
      </c>
    </row>
    <row r="25" spans="1:6" ht="18" customHeight="1">
      <c r="A25" s="21"/>
      <c r="B25" s="15"/>
      <c r="C25" s="16" t="s">
        <v>23</v>
      </c>
      <c r="D25" s="37">
        <v>21984600</v>
      </c>
      <c r="E25" s="37">
        <v>21984600</v>
      </c>
      <c r="F25" s="50">
        <f t="shared" si="3"/>
        <v>0</v>
      </c>
    </row>
    <row r="26" spans="1:6" ht="18" customHeight="1">
      <c r="A26" s="21"/>
      <c r="B26" s="15"/>
      <c r="C26" s="16" t="s">
        <v>24</v>
      </c>
      <c r="D26" s="37">
        <v>0</v>
      </c>
      <c r="E26" s="37">
        <v>0</v>
      </c>
      <c r="F26" s="50">
        <f t="shared" si="3"/>
        <v>0</v>
      </c>
    </row>
    <row r="27" spans="1:6" ht="18" customHeight="1">
      <c r="A27" s="21"/>
      <c r="B27" s="15"/>
      <c r="C27" s="16" t="s">
        <v>25</v>
      </c>
      <c r="D27" s="37">
        <v>17240633</v>
      </c>
      <c r="E27" s="37">
        <v>17240880</v>
      </c>
      <c r="F27" s="50">
        <f t="shared" ref="F27" si="4">E27-D27</f>
        <v>247</v>
      </c>
    </row>
    <row r="28" spans="1:6" ht="18" customHeight="1">
      <c r="A28" s="21"/>
      <c r="B28" s="15"/>
      <c r="C28" s="16" t="s">
        <v>26</v>
      </c>
      <c r="D28" s="37">
        <v>17084470</v>
      </c>
      <c r="E28" s="37">
        <v>18750260</v>
      </c>
      <c r="F28" s="50">
        <f t="shared" ref="F28" si="5">E28-D28</f>
        <v>1665790</v>
      </c>
    </row>
    <row r="29" spans="1:6" ht="18" customHeight="1">
      <c r="A29" s="21"/>
      <c r="B29" s="17"/>
      <c r="C29" s="16" t="s">
        <v>27</v>
      </c>
      <c r="D29" s="37">
        <v>100000</v>
      </c>
      <c r="E29" s="37">
        <v>100000</v>
      </c>
      <c r="F29" s="50">
        <f t="shared" ref="F29" si="6">E29-D29</f>
        <v>0</v>
      </c>
    </row>
    <row r="30" spans="1:6" ht="18" customHeight="1">
      <c r="A30" s="21"/>
      <c r="B30" s="14" t="s">
        <v>9</v>
      </c>
      <c r="C30" s="10"/>
      <c r="D30" s="37">
        <f>SUM(D31:D32)</f>
        <v>1400000</v>
      </c>
      <c r="E30" s="37">
        <f>SUM(E31:E32)</f>
        <v>1000000</v>
      </c>
      <c r="F30" s="50">
        <f t="shared" ref="F30:F39" si="7">E30-D30</f>
        <v>-400000</v>
      </c>
    </row>
    <row r="31" spans="1:6" ht="18" customHeight="1">
      <c r="A31" s="21"/>
      <c r="B31" s="22"/>
      <c r="C31" s="16" t="s">
        <v>10</v>
      </c>
      <c r="D31" s="37">
        <v>600000</v>
      </c>
      <c r="E31" s="37">
        <v>200000</v>
      </c>
      <c r="F31" s="50">
        <f t="shared" si="7"/>
        <v>-400000</v>
      </c>
    </row>
    <row r="32" spans="1:6" ht="18" customHeight="1">
      <c r="A32" s="21"/>
      <c r="B32" s="19"/>
      <c r="C32" s="16" t="s">
        <v>28</v>
      </c>
      <c r="D32" s="37">
        <v>800000</v>
      </c>
      <c r="E32" s="37">
        <v>800000</v>
      </c>
      <c r="F32" s="50">
        <f t="shared" si="7"/>
        <v>0</v>
      </c>
    </row>
    <row r="33" spans="1:6" ht="18" customHeight="1">
      <c r="A33" s="21"/>
      <c r="B33" s="14" t="s">
        <v>11</v>
      </c>
      <c r="C33" s="18"/>
      <c r="D33" s="37">
        <f>SUM(D34:D39)</f>
        <v>50466760</v>
      </c>
      <c r="E33" s="37">
        <f>SUM(E34:E39)</f>
        <v>43677240</v>
      </c>
      <c r="F33" s="50">
        <f t="shared" si="7"/>
        <v>-6789520</v>
      </c>
    </row>
    <row r="34" spans="1:6" ht="18" customHeight="1">
      <c r="A34" s="21"/>
      <c r="B34" s="15"/>
      <c r="C34" s="16" t="s">
        <v>12</v>
      </c>
      <c r="D34" s="37">
        <v>280000</v>
      </c>
      <c r="E34" s="37">
        <v>280000</v>
      </c>
      <c r="F34" s="50">
        <f t="shared" si="7"/>
        <v>0</v>
      </c>
    </row>
    <row r="35" spans="1:6" ht="18" customHeight="1">
      <c r="A35" s="21"/>
      <c r="B35" s="15"/>
      <c r="C35" s="16" t="s">
        <v>29</v>
      </c>
      <c r="D35" s="37">
        <v>14424000</v>
      </c>
      <c r="E35" s="37">
        <v>8684000</v>
      </c>
      <c r="F35" s="50">
        <f t="shared" si="7"/>
        <v>-5740000</v>
      </c>
    </row>
    <row r="36" spans="1:6" ht="18" customHeight="1">
      <c r="A36" s="21"/>
      <c r="B36" s="15"/>
      <c r="C36" s="16" t="s">
        <v>13</v>
      </c>
      <c r="D36" s="37">
        <v>7440000</v>
      </c>
      <c r="E36" s="37">
        <v>18400000</v>
      </c>
      <c r="F36" s="50">
        <f t="shared" si="7"/>
        <v>10960000</v>
      </c>
    </row>
    <row r="37" spans="1:6" ht="17.100000000000001" customHeight="1">
      <c r="A37" s="21"/>
      <c r="B37" s="15"/>
      <c r="C37" s="16" t="s">
        <v>30</v>
      </c>
      <c r="D37" s="37">
        <v>6282760</v>
      </c>
      <c r="E37" s="37">
        <v>5373240</v>
      </c>
      <c r="F37" s="50">
        <f t="shared" si="7"/>
        <v>-909520</v>
      </c>
    </row>
    <row r="38" spans="1:6" ht="18" customHeight="1">
      <c r="A38" s="21"/>
      <c r="B38" s="15"/>
      <c r="C38" s="16" t="s">
        <v>14</v>
      </c>
      <c r="D38" s="38">
        <v>6960000</v>
      </c>
      <c r="E38" s="38">
        <v>6960000</v>
      </c>
      <c r="F38" s="51">
        <f t="shared" si="7"/>
        <v>0</v>
      </c>
    </row>
    <row r="39" spans="1:6" ht="18" customHeight="1">
      <c r="A39" s="13"/>
      <c r="B39" s="17"/>
      <c r="C39" s="16" t="s">
        <v>31</v>
      </c>
      <c r="D39" s="38">
        <v>15080000</v>
      </c>
      <c r="E39" s="38">
        <v>3980000</v>
      </c>
      <c r="F39" s="51">
        <f t="shared" si="7"/>
        <v>-11100000</v>
      </c>
    </row>
    <row r="40" spans="1:6" ht="18" customHeight="1">
      <c r="A40" s="8" t="s">
        <v>40</v>
      </c>
      <c r="B40" s="40"/>
      <c r="C40" s="18"/>
      <c r="D40" s="36">
        <f>SUM(D41,D46,D54)</f>
        <v>52343000</v>
      </c>
      <c r="E40" s="36">
        <f>SUM(E41,E46,E54)</f>
        <v>36553000</v>
      </c>
      <c r="F40" s="50">
        <f t="shared" ref="F40:F45" si="8">E40-D40</f>
        <v>-15790000</v>
      </c>
    </row>
    <row r="41" spans="1:6" ht="18" customHeight="1">
      <c r="A41" s="41"/>
      <c r="B41" s="14" t="s">
        <v>41</v>
      </c>
      <c r="C41" s="18"/>
      <c r="D41" s="37">
        <f>SUM(D42:D45)</f>
        <v>41024000</v>
      </c>
      <c r="E41" s="37">
        <f>SUM(E42:E45)</f>
        <v>25764000</v>
      </c>
      <c r="F41" s="50">
        <f>E41-D41</f>
        <v>-15260000</v>
      </c>
    </row>
    <row r="42" spans="1:6" ht="18" customHeight="1">
      <c r="A42" s="21"/>
      <c r="B42" s="22"/>
      <c r="C42" s="16" t="s">
        <v>42</v>
      </c>
      <c r="D42" s="37">
        <v>35424000</v>
      </c>
      <c r="E42" s="37">
        <v>24354000</v>
      </c>
      <c r="F42" s="50">
        <f t="shared" si="8"/>
        <v>-11070000</v>
      </c>
    </row>
    <row r="43" spans="1:6" ht="18" customHeight="1">
      <c r="A43" s="13"/>
      <c r="B43" s="22"/>
      <c r="C43" s="16" t="s">
        <v>43</v>
      </c>
      <c r="D43" s="37">
        <v>800000</v>
      </c>
      <c r="E43" s="37">
        <v>450000</v>
      </c>
      <c r="F43" s="50">
        <f t="shared" si="8"/>
        <v>-350000</v>
      </c>
    </row>
    <row r="44" spans="1:6" ht="18" customHeight="1">
      <c r="A44" s="13"/>
      <c r="B44" s="22"/>
      <c r="C44" s="16" t="s">
        <v>44</v>
      </c>
      <c r="D44" s="37">
        <v>4800000</v>
      </c>
      <c r="E44" s="37">
        <v>960000</v>
      </c>
      <c r="F44" s="50">
        <f t="shared" si="8"/>
        <v>-3840000</v>
      </c>
    </row>
    <row r="45" spans="1:6" ht="17.100000000000001" customHeight="1">
      <c r="A45" s="21"/>
      <c r="B45" s="22"/>
      <c r="C45" s="39" t="s">
        <v>45</v>
      </c>
      <c r="D45" s="37">
        <v>0</v>
      </c>
      <c r="E45" s="37">
        <v>0</v>
      </c>
      <c r="F45" s="50">
        <f t="shared" si="8"/>
        <v>0</v>
      </c>
    </row>
    <row r="46" spans="1:6" ht="18" customHeight="1">
      <c r="A46" s="21"/>
      <c r="B46" s="14" t="s">
        <v>46</v>
      </c>
      <c r="C46" s="18"/>
      <c r="D46" s="37">
        <f>SUM(D47:D53)</f>
        <v>7490000</v>
      </c>
      <c r="E46" s="37">
        <f>SUM(E47:E53)</f>
        <v>7060000</v>
      </c>
      <c r="F46" s="50">
        <f>E46-D46</f>
        <v>-430000</v>
      </c>
    </row>
    <row r="47" spans="1:6" ht="18" customHeight="1">
      <c r="A47" s="21"/>
      <c r="B47" s="22"/>
      <c r="C47" s="39" t="s">
        <v>47</v>
      </c>
      <c r="D47" s="37">
        <v>210000</v>
      </c>
      <c r="E47" s="37">
        <v>210000</v>
      </c>
      <c r="F47" s="50">
        <f t="shared" ref="F47:F53" si="9">E47-D47</f>
        <v>0</v>
      </c>
    </row>
    <row r="48" spans="1:6" ht="18" customHeight="1">
      <c r="A48" s="13"/>
      <c r="B48" s="22"/>
      <c r="C48" s="39" t="s">
        <v>48</v>
      </c>
      <c r="D48" s="37">
        <v>1660000</v>
      </c>
      <c r="E48" s="37">
        <v>1400000</v>
      </c>
      <c r="F48" s="50">
        <f t="shared" ref="F48:F50" si="10">E48-D48</f>
        <v>-260000</v>
      </c>
    </row>
    <row r="49" spans="1:6" ht="18" customHeight="1">
      <c r="A49" s="13"/>
      <c r="B49" s="22"/>
      <c r="C49" s="39" t="s">
        <v>49</v>
      </c>
      <c r="D49" s="38">
        <v>200000</v>
      </c>
      <c r="E49" s="38">
        <v>200000</v>
      </c>
      <c r="F49" s="50">
        <f t="shared" si="10"/>
        <v>0</v>
      </c>
    </row>
    <row r="50" spans="1:6" ht="17.100000000000001" customHeight="1">
      <c r="A50" s="13"/>
      <c r="B50" s="22"/>
      <c r="C50" s="16" t="s">
        <v>50</v>
      </c>
      <c r="D50" s="37">
        <v>960000</v>
      </c>
      <c r="E50" s="37">
        <v>960000</v>
      </c>
      <c r="F50" s="50">
        <f t="shared" si="10"/>
        <v>0</v>
      </c>
    </row>
    <row r="51" spans="1:6" ht="18" customHeight="1">
      <c r="A51" s="13"/>
      <c r="B51" s="22"/>
      <c r="C51" s="39" t="s">
        <v>51</v>
      </c>
      <c r="D51" s="37">
        <v>640000</v>
      </c>
      <c r="E51" s="37">
        <v>720000</v>
      </c>
      <c r="F51" s="50">
        <f t="shared" si="9"/>
        <v>80000</v>
      </c>
    </row>
    <row r="52" spans="1:6" ht="18" customHeight="1">
      <c r="A52" s="13"/>
      <c r="B52" s="22"/>
      <c r="C52" s="39" t="s">
        <v>52</v>
      </c>
      <c r="D52" s="38">
        <v>1420000</v>
      </c>
      <c r="E52" s="38">
        <v>1170000</v>
      </c>
      <c r="F52" s="50">
        <f t="shared" si="9"/>
        <v>-250000</v>
      </c>
    </row>
    <row r="53" spans="1:6" ht="17.100000000000001" customHeight="1">
      <c r="A53" s="21"/>
      <c r="B53" s="19"/>
      <c r="C53" s="16" t="s">
        <v>53</v>
      </c>
      <c r="D53" s="37">
        <v>2400000</v>
      </c>
      <c r="E53" s="37">
        <v>2400000</v>
      </c>
      <c r="F53" s="50">
        <f t="shared" si="9"/>
        <v>0</v>
      </c>
    </row>
    <row r="54" spans="1:6" ht="18" customHeight="1">
      <c r="A54" s="21"/>
      <c r="B54" s="14" t="s">
        <v>58</v>
      </c>
      <c r="C54" s="18"/>
      <c r="D54" s="37">
        <f>SUM(D55:D58)</f>
        <v>3829000</v>
      </c>
      <c r="E54" s="37">
        <f>SUM(E55:E58)</f>
        <v>3729000</v>
      </c>
      <c r="F54" s="50">
        <f>E54-D54</f>
        <v>-100000</v>
      </c>
    </row>
    <row r="55" spans="1:6" ht="18" customHeight="1">
      <c r="A55" s="21"/>
      <c r="B55" s="22"/>
      <c r="C55" s="39" t="s">
        <v>59</v>
      </c>
      <c r="D55" s="37">
        <v>400000</v>
      </c>
      <c r="E55" s="37">
        <v>800000</v>
      </c>
      <c r="F55" s="50">
        <f t="shared" ref="F55:F58" si="11">E55-D55</f>
        <v>400000</v>
      </c>
    </row>
    <row r="56" spans="1:6" ht="18" customHeight="1">
      <c r="A56" s="13"/>
      <c r="B56" s="22"/>
      <c r="C56" s="39" t="s">
        <v>60</v>
      </c>
      <c r="D56" s="37">
        <v>2129000</v>
      </c>
      <c r="E56" s="37">
        <v>2029000</v>
      </c>
      <c r="F56" s="50">
        <f t="shared" si="11"/>
        <v>-100000</v>
      </c>
    </row>
    <row r="57" spans="1:6" ht="18" customHeight="1">
      <c r="A57" s="13"/>
      <c r="B57" s="22"/>
      <c r="C57" s="39" t="s">
        <v>61</v>
      </c>
      <c r="D57" s="38">
        <v>600000</v>
      </c>
      <c r="E57" s="38">
        <v>600000</v>
      </c>
      <c r="F57" s="50">
        <f t="shared" si="11"/>
        <v>0</v>
      </c>
    </row>
    <row r="58" spans="1:6" ht="17.100000000000001" customHeight="1">
      <c r="A58" s="13"/>
      <c r="B58" s="22"/>
      <c r="C58" s="16" t="s">
        <v>62</v>
      </c>
      <c r="D58" s="37">
        <v>700000</v>
      </c>
      <c r="E58" s="37">
        <v>300000</v>
      </c>
      <c r="F58" s="50">
        <f t="shared" si="11"/>
        <v>-400000</v>
      </c>
    </row>
    <row r="59" spans="1:6" ht="18" customHeight="1">
      <c r="A59" s="8" t="s">
        <v>54</v>
      </c>
      <c r="B59" s="20"/>
      <c r="C59" s="18"/>
      <c r="D59" s="36">
        <f>D60</f>
        <v>247537</v>
      </c>
      <c r="E59" s="36">
        <f>E60</f>
        <v>105981</v>
      </c>
      <c r="F59" s="50">
        <f t="shared" ref="F59:F61" si="12">E59-D59</f>
        <v>-141556</v>
      </c>
    </row>
    <row r="60" spans="1:6" ht="18" customHeight="1">
      <c r="A60" s="13"/>
      <c r="B60" s="14" t="s">
        <v>55</v>
      </c>
      <c r="C60" s="18"/>
      <c r="D60" s="37">
        <f>D62+D61</f>
        <v>247537</v>
      </c>
      <c r="E60" s="37">
        <f>E62+E61</f>
        <v>105981</v>
      </c>
      <c r="F60" s="50">
        <f t="shared" si="12"/>
        <v>-141556</v>
      </c>
    </row>
    <row r="61" spans="1:6" ht="18" customHeight="1">
      <c r="A61" s="13"/>
      <c r="B61" s="24"/>
      <c r="C61" s="16" t="s">
        <v>56</v>
      </c>
      <c r="D61" s="38">
        <v>207537</v>
      </c>
      <c r="E61" s="38">
        <v>82500</v>
      </c>
      <c r="F61" s="50">
        <f t="shared" si="12"/>
        <v>-125037</v>
      </c>
    </row>
    <row r="62" spans="1:6" ht="18" customHeight="1">
      <c r="A62" s="52"/>
      <c r="B62" s="53"/>
      <c r="C62" s="54" t="s">
        <v>57</v>
      </c>
      <c r="D62" s="55">
        <v>40000</v>
      </c>
      <c r="E62" s="55">
        <v>23481</v>
      </c>
      <c r="F62" s="56">
        <f>E62-D62</f>
        <v>-16519</v>
      </c>
    </row>
    <row r="63" spans="1:6" ht="18" customHeight="1"/>
  </sheetData>
  <mergeCells count="4">
    <mergeCell ref="A1:F1"/>
    <mergeCell ref="A4:C4"/>
    <mergeCell ref="A18:F18"/>
    <mergeCell ref="A21:C21"/>
  </mergeCells>
  <phoneticPr fontId="3" type="noConversion"/>
  <pageMargins left="0.78740157480314965" right="0.78740157480314965" top="0.74803149606299213" bottom="0.59055118110236227" header="0.31496062992125984" footer="0.31496062992125984"/>
  <pageSetup paperSize="9" scale="80" firstPageNumber="13" orientation="portrait" useFirstPageNumber="1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2017년 1차추경</vt:lpstr>
      <vt:lpstr>'2017년 1차추경'!Print_Area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PC02</cp:lastModifiedBy>
  <cp:lastPrinted>2016-12-26T03:45:14Z</cp:lastPrinted>
  <dcterms:created xsi:type="dcterms:W3CDTF">2016-12-26T03:44:28Z</dcterms:created>
  <dcterms:modified xsi:type="dcterms:W3CDTF">2017-07-07T08:45:04Z</dcterms:modified>
</cp:coreProperties>
</file>