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075" windowHeight="12330"/>
  </bookViews>
  <sheets>
    <sheet name="결산추경내역" sheetId="1" r:id="rId1"/>
  </sheets>
  <calcPr calcId="145621"/>
</workbook>
</file>

<file path=xl/calcChain.xml><?xml version="1.0" encoding="utf-8"?>
<calcChain xmlns="http://schemas.openxmlformats.org/spreadsheetml/2006/main">
  <c r="F95" i="1" l="1"/>
  <c r="F94" i="1"/>
  <c r="E93" i="1"/>
  <c r="F93" i="1" s="1"/>
  <c r="F91" i="1"/>
  <c r="E90" i="1"/>
  <c r="F90" i="1" s="1"/>
  <c r="F89" i="1" s="1"/>
  <c r="E89" i="1"/>
  <c r="F88" i="1"/>
  <c r="F87" i="1"/>
  <c r="E86" i="1"/>
  <c r="E85" i="1"/>
  <c r="F85" i="1" s="1"/>
  <c r="F84" i="1"/>
  <c r="E83" i="1"/>
  <c r="F83" i="1" s="1"/>
  <c r="F82" i="1"/>
  <c r="E82" i="1"/>
  <c r="F80" i="1"/>
  <c r="F79" i="1"/>
  <c r="F78" i="1"/>
  <c r="F77" i="1"/>
  <c r="F76" i="1"/>
  <c r="F75" i="1"/>
  <c r="F74" i="1"/>
  <c r="E73" i="1"/>
  <c r="F73" i="1" s="1"/>
  <c r="F71" i="1"/>
  <c r="F70" i="1"/>
  <c r="F69" i="1"/>
  <c r="F68" i="1"/>
  <c r="F67" i="1"/>
  <c r="E66" i="1"/>
  <c r="F66" i="1" s="1"/>
  <c r="E65" i="1"/>
  <c r="F65" i="1" s="1"/>
  <c r="F64" i="1"/>
  <c r="F63" i="1"/>
  <c r="F62" i="1"/>
  <c r="E61" i="1"/>
  <c r="F61" i="1" s="1"/>
  <c r="F59" i="1"/>
  <c r="F58" i="1"/>
  <c r="F57" i="1"/>
  <c r="F56" i="1"/>
  <c r="F55" i="1"/>
  <c r="E54" i="1"/>
  <c r="F54" i="1" s="1"/>
  <c r="F53" i="1"/>
  <c r="F52" i="1"/>
  <c r="F51" i="1"/>
  <c r="E50" i="1"/>
  <c r="F50" i="1" s="1"/>
  <c r="F49" i="1"/>
  <c r="F42" i="1"/>
  <c r="F41" i="1"/>
  <c r="F40" i="1"/>
  <c r="E39" i="1"/>
  <c r="F39" i="1" s="1"/>
  <c r="E38" i="1"/>
  <c r="F38" i="1" s="1"/>
  <c r="F37" i="1"/>
  <c r="F36" i="1"/>
  <c r="E35" i="1"/>
  <c r="F35" i="1" s="1"/>
  <c r="E34" i="1"/>
  <c r="F34" i="1" s="1"/>
  <c r="F33" i="1"/>
  <c r="E32" i="1"/>
  <c r="F32" i="1" s="1"/>
  <c r="E28" i="1"/>
  <c r="E27" i="1" s="1"/>
  <c r="F26" i="1"/>
  <c r="F25" i="1"/>
  <c r="E24" i="1"/>
  <c r="F24" i="1" s="1"/>
  <c r="F22" i="1"/>
  <c r="F21" i="1"/>
  <c r="F20" i="1"/>
  <c r="F19" i="1"/>
  <c r="E18" i="1"/>
  <c r="F18" i="1" s="1"/>
  <c r="F16" i="1"/>
  <c r="F15" i="1"/>
  <c r="E14" i="1"/>
  <c r="F14" i="1" s="1"/>
  <c r="F13" i="1"/>
  <c r="F12" i="1"/>
  <c r="E11" i="1"/>
  <c r="F11" i="1" s="1"/>
  <c r="F10" i="1"/>
  <c r="F9" i="1"/>
  <c r="F8" i="1"/>
  <c r="F7" i="1"/>
  <c r="F6" i="1"/>
  <c r="E5" i="1"/>
  <c r="F5" i="1" s="1"/>
  <c r="E17" i="1" l="1"/>
  <c r="F17" i="1" s="1"/>
  <c r="E23" i="1"/>
  <c r="F23" i="1" s="1"/>
  <c r="E31" i="1"/>
  <c r="F31" i="1" s="1"/>
  <c r="E60" i="1"/>
  <c r="F60" i="1" s="1"/>
  <c r="E72" i="1"/>
  <c r="F72" i="1" s="1"/>
  <c r="E92" i="1"/>
  <c r="F92" i="1" s="1"/>
  <c r="E4" i="1"/>
  <c r="E48" i="1"/>
  <c r="F48" i="1" l="1"/>
  <c r="F47" i="1" s="1"/>
  <c r="E47" i="1"/>
  <c r="F4" i="1"/>
</calcChain>
</file>

<file path=xl/sharedStrings.xml><?xml version="1.0" encoding="utf-8"?>
<sst xmlns="http://schemas.openxmlformats.org/spreadsheetml/2006/main" count="109" uniqueCount="101">
  <si>
    <t>■ 무일복지재단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</si>
  <si>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</si>
  <si>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</si>
  <si>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</si>
  <si>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</si>
  <si>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</si>
  <si>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</si>
  <si>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</si>
  <si>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</si>
  <si>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</si>
  <si>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</si>
  <si>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</si>
  <si>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</si>
  <si>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</si>
  <si>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</si>
  <si>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</si>
  <si>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</si>
  <si>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</si>
  <si>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</si>
  <si>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</si>
  <si>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</si>
  <si>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</si>
  <si>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</si>
  <si>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</si>
  <si>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</si>
  <si>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</si>
  <si>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</si>
  <si>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</si>
  <si>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3" type="noConversion"/>
  </si>
  <si>
    <t>512 비지정후원금수입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</si>
  <si>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</si>
  <si>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</si>
  <si>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</si>
  <si>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</si>
  <si>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</si>
  <si>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</si>
  <si>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</si>
  <si>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</si>
  <si>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</si>
  <si>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</si>
  <si>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</si>
  <si>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</si>
  <si>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</si>
  <si>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</si>
  <si>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912 기타예금이자</t>
    <phoneticPr fontId="5" type="noConversion"/>
  </si>
  <si>
    <t>913 기타잡수입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</si>
  <si>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</si>
  <si>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</si>
  <si>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</si>
  <si>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</si>
  <si>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</si>
  <si>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</si>
  <si>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</si>
  <si>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</si>
  <si>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</si>
  <si>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133 공공요금</t>
    <phoneticPr fontId="5" type="noConversion"/>
  </si>
  <si>
    <t>134 제세공과금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</si>
  <si>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</si>
  <si>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</si>
  <si>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</si>
  <si>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</si>
  <si>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212 자산취득비</t>
    <phoneticPr fontId="5" type="noConversion"/>
  </si>
  <si>
    <t>213 시설장비유지비</t>
    <phoneticPr fontId="5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</si>
  <si>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</si>
  <si>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</si>
  <si>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</si>
  <si>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312 자원봉사자관리</t>
    <phoneticPr fontId="5" type="noConversion"/>
  </si>
  <si>
    <t>314 홍보계몽사업</t>
    <phoneticPr fontId="5" type="noConversion"/>
  </si>
  <si>
    <t>316 직원교육및연수</t>
    <phoneticPr fontId="5" type="noConversion"/>
  </si>
  <si>
    <t>317 기타사업비</t>
    <phoneticPr fontId="5" type="noConversion"/>
  </si>
  <si>
    <t>04 전출금</t>
    <phoneticPr fontId="5" type="noConversion"/>
  </si>
  <si>
    <t>41 전출금</t>
    <phoneticPr fontId="5" type="noConversion"/>
  </si>
  <si>
    <t>411 시설전출금
     (법인자부담)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</si>
  <si>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</si>
  <si>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</si>
  <si>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</si>
  <si>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415 참좋은우리집시설전출금(후원금)</t>
    <phoneticPr fontId="5" type="noConversion"/>
  </si>
  <si>
    <t>416 참좋은기억학교 시설전출금(후원금)</t>
    <phoneticPr fontId="5" type="noConversion"/>
  </si>
  <si>
    <t>418참좋은주간보호센터시설전출금(후원금)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</si>
  <si>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</si>
  <si>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</si>
  <si>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</si>
  <si>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경정 예산(B)</t>
  </si>
  <si>
    <t>경정 예산(B)</t>
    <phoneticPr fontId="3" type="noConversion"/>
  </si>
  <si>
    <t>증 감(B-A)</t>
    <phoneticPr fontId="5" type="noConversion"/>
  </si>
  <si>
    <t>05과년도지출</t>
    <phoneticPr fontId="5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</si>
  <si>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</si>
  <si>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</si>
  <si>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</si>
  <si>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 부채상환금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</si>
  <si>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</si>
  <si>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</si>
  <si>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</si>
  <si>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</si>
  <si>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</si>
  <si>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</si>
  <si>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</si>
  <si>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</si>
  <si>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>811 반환금</t>
    <phoneticPr fontId="5" type="noConversion"/>
  </si>
  <si>
    <t>1. 2016년 3차 추가경정 세입예산 내역</t>
    <phoneticPr fontId="3" type="noConversion"/>
  </si>
  <si>
    <t>2. 2016년 3차 추가경정 세출예산 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</si>
</sst>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center" vertical="center" shrinkToFit="1"/>
    </xf>
    <xf numFmtId="3" fontId="9" fillId="0" borderId="9" xfId="0" applyNumberFormat="1" applyFont="1" applyBorder="1" applyAlignment="1">
      <alignment horizontal="left" vertical="center" shrinkToFit="1"/>
    </xf>
    <xf numFmtId="3" fontId="8" fillId="0" borderId="3" xfId="0" applyNumberFormat="1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left" vertical="center" shrinkToFit="1"/>
    </xf>
    <xf numFmtId="3" fontId="8" fillId="0" borderId="6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 shrinkToFit="1"/>
    </xf>
    <xf numFmtId="3" fontId="8" fillId="0" borderId="20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 shrinkToFit="1"/>
    </xf>
    <xf numFmtId="3" fontId="9" fillId="0" borderId="23" xfId="1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left" vertical="center" shrinkToFit="1"/>
    </xf>
    <xf numFmtId="3" fontId="8" fillId="0" borderId="24" xfId="0" applyNumberFormat="1" applyFont="1" applyBorder="1" applyAlignment="1">
      <alignment horizontal="left" vertical="center"/>
    </xf>
    <xf numFmtId="3" fontId="8" fillId="0" borderId="25" xfId="0" applyNumberFormat="1" applyFont="1" applyBorder="1" applyAlignment="1">
      <alignment horizontal="left" vertical="center"/>
    </xf>
    <xf numFmtId="3" fontId="0" fillId="0" borderId="24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8" fillId="0" borderId="23" xfId="0" applyNumberFormat="1" applyFont="1" applyBorder="1" applyAlignment="1">
      <alignment horizontal="left" vertical="center" wrapText="1" shrinkToFit="1"/>
    </xf>
    <xf numFmtId="3" fontId="5" fillId="0" borderId="23" xfId="0" applyNumberFormat="1" applyFont="1" applyBorder="1" applyAlignment="1">
      <alignment horizontal="left" vertical="center" wrapText="1" shrinkToFit="1"/>
    </xf>
    <xf numFmtId="3" fontId="11" fillId="0" borderId="23" xfId="0" applyNumberFormat="1" applyFont="1" applyBorder="1" applyAlignment="1">
      <alignment horizontal="left" vertical="center" wrapText="1" shrinkToFit="1"/>
    </xf>
    <xf numFmtId="3" fontId="0" fillId="0" borderId="22" xfId="0" applyNumberFormat="1" applyBorder="1" applyAlignment="1">
      <alignment horizontal="left" vertical="center"/>
    </xf>
    <xf numFmtId="3" fontId="5" fillId="0" borderId="9" xfId="0" applyNumberFormat="1" applyFont="1" applyBorder="1" applyAlignment="1">
      <alignment horizontal="left" vertical="center" wrapText="1" shrinkToFit="1"/>
    </xf>
    <xf numFmtId="3" fontId="0" fillId="0" borderId="26" xfId="0" applyNumberFormat="1" applyBorder="1" applyAlignment="1">
      <alignment horizontal="left" vertical="center"/>
    </xf>
    <xf numFmtId="3" fontId="11" fillId="0" borderId="20" xfId="0" applyNumberFormat="1" applyFont="1" applyBorder="1" applyAlignment="1">
      <alignment horizontal="left" vertical="center" wrapText="1" shrinkToFit="1"/>
    </xf>
    <xf numFmtId="3" fontId="9" fillId="0" borderId="20" xfId="1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left" vertical="center" shrinkToFit="1"/>
    </xf>
    <xf numFmtId="3" fontId="0" fillId="0" borderId="16" xfId="0" applyNumberFormat="1" applyBorder="1" applyAlignment="1">
      <alignment horizontal="left" vertical="center"/>
    </xf>
    <xf numFmtId="3" fontId="0" fillId="0" borderId="0" xfId="0" applyNumberFormat="1" applyBorder="1">
      <alignment vertical="center"/>
    </xf>
    <xf numFmtId="3" fontId="0" fillId="0" borderId="4" xfId="0" applyNumberFormat="1" applyBorder="1">
      <alignment vertical="center"/>
    </xf>
    <xf numFmtId="3" fontId="10" fillId="0" borderId="6" xfId="1" applyNumberFormat="1" applyFont="1" applyBorder="1" applyAlignment="1">
      <alignment horizontal="right" vertical="center"/>
    </xf>
    <xf numFmtId="3" fontId="9" fillId="0" borderId="6" xfId="1" applyNumberFormat="1" applyFont="1" applyBorder="1" applyAlignment="1">
      <alignment horizontal="right" vertical="center"/>
    </xf>
    <xf numFmtId="3" fontId="0" fillId="0" borderId="12" xfId="0" applyNumberFormat="1" applyBorder="1">
      <alignment vertical="center"/>
    </xf>
    <xf numFmtId="3" fontId="0" fillId="0" borderId="19" xfId="0" applyNumberFormat="1" applyBorder="1">
      <alignment vertical="center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view="pageBreakPreview" zoomScaleNormal="100" zoomScaleSheetLayoutView="100" workbookViewId="0">
      <selection activeCell="C49" sqref="C49"/>
    </sheetView>
  </sheetViews>
  <sheetFormatPr defaultRowHeight="16.5" x14ac:dyDescent="0.3"/>
  <cols>
    <col min="1" max="1" width="9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 x14ac:dyDescent="0.3">
      <c r="A1" s="1" t="s">
        <v>99</v>
      </c>
      <c r="B1" s="1"/>
      <c r="C1" s="1"/>
      <c r="D1" s="1"/>
      <c r="E1" s="1"/>
      <c r="F1" s="1"/>
    </row>
    <row r="2" spans="1:6" ht="18" customHeight="1" x14ac:dyDescent="0.3">
      <c r="A2" s="2" t="s">
        <v>0</v>
      </c>
      <c r="B2" s="3"/>
    </row>
    <row r="3" spans="1:6" ht="17.100000000000001" customHeight="1" x14ac:dyDescent="0.3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5" t="s">
        <v>6</v>
      </c>
    </row>
    <row r="4" spans="1:6" ht="17.100000000000001" customHeight="1" x14ac:dyDescent="0.3">
      <c r="A4" s="8" t="s">
        <v>7</v>
      </c>
      <c r="B4" s="9"/>
      <c r="C4" s="10"/>
      <c r="D4" s="11">
        <v>397604340</v>
      </c>
      <c r="E4" s="11">
        <f>E17+E23+E31+E34+E38</f>
        <v>385174450</v>
      </c>
      <c r="F4" s="11">
        <f>E4-D4</f>
        <v>-12429890</v>
      </c>
    </row>
    <row r="5" spans="1:6" ht="17.100000000000001" customHeight="1" x14ac:dyDescent="0.3">
      <c r="A5" s="12" t="s">
        <v>8</v>
      </c>
      <c r="B5" s="13"/>
      <c r="C5" s="14"/>
      <c r="D5" s="15">
        <v>0</v>
      </c>
      <c r="E5" s="15">
        <f>E6</f>
        <v>0</v>
      </c>
      <c r="F5" s="16">
        <f>E5-D5</f>
        <v>0</v>
      </c>
    </row>
    <row r="6" spans="1:6" ht="17.100000000000001" customHeight="1" x14ac:dyDescent="0.3">
      <c r="A6" s="17"/>
      <c r="B6" s="18" t="s">
        <v>9</v>
      </c>
      <c r="C6" s="14"/>
      <c r="D6" s="16">
        <v>0</v>
      </c>
      <c r="E6" s="16">
        <v>0</v>
      </c>
      <c r="F6" s="16">
        <f t="shared" ref="F6:F20" si="0">E6-D6</f>
        <v>0</v>
      </c>
    </row>
    <row r="7" spans="1:6" ht="17.100000000000001" customHeight="1" x14ac:dyDescent="0.3">
      <c r="A7" s="17"/>
      <c r="B7" s="19"/>
      <c r="C7" s="20" t="s">
        <v>10</v>
      </c>
      <c r="D7" s="16">
        <v>0</v>
      </c>
      <c r="E7" s="16">
        <v>0</v>
      </c>
      <c r="F7" s="16">
        <f t="shared" si="0"/>
        <v>0</v>
      </c>
    </row>
    <row r="8" spans="1:6" ht="17.100000000000001" customHeight="1" x14ac:dyDescent="0.3">
      <c r="A8" s="17"/>
      <c r="B8" s="19"/>
      <c r="C8" s="20" t="s">
        <v>11</v>
      </c>
      <c r="D8" s="16">
        <v>0</v>
      </c>
      <c r="E8" s="16">
        <v>0</v>
      </c>
      <c r="F8" s="16">
        <f t="shared" si="0"/>
        <v>0</v>
      </c>
    </row>
    <row r="9" spans="1:6" ht="17.100000000000001" customHeight="1" x14ac:dyDescent="0.3">
      <c r="A9" s="17"/>
      <c r="B9" s="19"/>
      <c r="C9" s="20" t="s">
        <v>12</v>
      </c>
      <c r="D9" s="16">
        <v>0</v>
      </c>
      <c r="E9" s="16">
        <v>0</v>
      </c>
      <c r="F9" s="16">
        <f t="shared" si="0"/>
        <v>0</v>
      </c>
    </row>
    <row r="10" spans="1:6" ht="17.100000000000001" customHeight="1" x14ac:dyDescent="0.3">
      <c r="A10" s="17"/>
      <c r="B10" s="21"/>
      <c r="C10" s="20" t="s">
        <v>13</v>
      </c>
      <c r="D10" s="16">
        <v>0</v>
      </c>
      <c r="E10" s="16">
        <v>0</v>
      </c>
      <c r="F10" s="16">
        <f t="shared" si="0"/>
        <v>0</v>
      </c>
    </row>
    <row r="11" spans="1:6" ht="17.100000000000001" customHeight="1" x14ac:dyDescent="0.3">
      <c r="A11" s="12" t="s">
        <v>14</v>
      </c>
      <c r="B11" s="13"/>
      <c r="C11" s="22"/>
      <c r="D11" s="15">
        <v>0</v>
      </c>
      <c r="E11" s="15">
        <f>E12</f>
        <v>0</v>
      </c>
      <c r="F11" s="16">
        <f t="shared" si="0"/>
        <v>0</v>
      </c>
    </row>
    <row r="12" spans="1:6" ht="17.100000000000001" customHeight="1" x14ac:dyDescent="0.3">
      <c r="A12" s="17"/>
      <c r="B12" s="18" t="s">
        <v>15</v>
      </c>
      <c r="C12" s="22"/>
      <c r="D12" s="16">
        <v>0</v>
      </c>
      <c r="E12" s="16">
        <v>0</v>
      </c>
      <c r="F12" s="16">
        <f t="shared" si="0"/>
        <v>0</v>
      </c>
    </row>
    <row r="13" spans="1:6" ht="17.100000000000001" customHeight="1" x14ac:dyDescent="0.3">
      <c r="A13" s="17"/>
      <c r="B13" s="23"/>
      <c r="C13" s="20" t="s">
        <v>16</v>
      </c>
      <c r="D13" s="16">
        <v>0</v>
      </c>
      <c r="E13" s="16">
        <v>0</v>
      </c>
      <c r="F13" s="16">
        <f t="shared" si="0"/>
        <v>0</v>
      </c>
    </row>
    <row r="14" spans="1:6" ht="17.100000000000001" customHeight="1" x14ac:dyDescent="0.3">
      <c r="A14" s="12" t="s">
        <v>17</v>
      </c>
      <c r="B14" s="13"/>
      <c r="C14" s="22"/>
      <c r="D14" s="15">
        <v>0</v>
      </c>
      <c r="E14" s="15">
        <f>E15</f>
        <v>0</v>
      </c>
      <c r="F14" s="16">
        <f t="shared" si="0"/>
        <v>0</v>
      </c>
    </row>
    <row r="15" spans="1:6" ht="17.100000000000001" customHeight="1" x14ac:dyDescent="0.3">
      <c r="A15" s="17"/>
      <c r="B15" s="18" t="s">
        <v>18</v>
      </c>
      <c r="C15" s="22"/>
      <c r="D15" s="16">
        <v>0</v>
      </c>
      <c r="E15" s="16">
        <v>0</v>
      </c>
      <c r="F15" s="16">
        <f t="shared" si="0"/>
        <v>0</v>
      </c>
    </row>
    <row r="16" spans="1:6" ht="17.100000000000001" customHeight="1" x14ac:dyDescent="0.3">
      <c r="A16" s="17"/>
      <c r="B16" s="23"/>
      <c r="C16" s="20" t="s">
        <v>19</v>
      </c>
      <c r="D16" s="16">
        <v>0</v>
      </c>
      <c r="E16" s="16">
        <v>0</v>
      </c>
      <c r="F16" s="16">
        <f t="shared" si="0"/>
        <v>0</v>
      </c>
    </row>
    <row r="17" spans="1:6" ht="17.100000000000001" customHeight="1" x14ac:dyDescent="0.3">
      <c r="A17" s="12" t="s">
        <v>20</v>
      </c>
      <c r="B17" s="13"/>
      <c r="C17" s="22"/>
      <c r="D17" s="15">
        <v>0</v>
      </c>
      <c r="E17" s="15">
        <f>E18</f>
        <v>0</v>
      </c>
      <c r="F17" s="16">
        <f t="shared" si="0"/>
        <v>0</v>
      </c>
    </row>
    <row r="18" spans="1:6" ht="17.100000000000001" customHeight="1" x14ac:dyDescent="0.3">
      <c r="A18" s="17"/>
      <c r="B18" s="18" t="s">
        <v>21</v>
      </c>
      <c r="C18" s="22"/>
      <c r="D18" s="16">
        <v>0</v>
      </c>
      <c r="E18" s="16">
        <f>SUM(E19:E22)</f>
        <v>0</v>
      </c>
      <c r="F18" s="16">
        <f t="shared" si="0"/>
        <v>0</v>
      </c>
    </row>
    <row r="19" spans="1:6" ht="17.100000000000001" customHeight="1" x14ac:dyDescent="0.3">
      <c r="A19" s="17"/>
      <c r="B19" s="19"/>
      <c r="C19" s="20" t="s">
        <v>22</v>
      </c>
      <c r="D19" s="16">
        <v>0</v>
      </c>
      <c r="E19" s="16">
        <v>0</v>
      </c>
      <c r="F19" s="16">
        <f t="shared" si="0"/>
        <v>0</v>
      </c>
    </row>
    <row r="20" spans="1:6" ht="17.100000000000001" customHeight="1" x14ac:dyDescent="0.3">
      <c r="A20" s="17"/>
      <c r="B20" s="19"/>
      <c r="C20" s="20" t="s">
        <v>23</v>
      </c>
      <c r="D20" s="16">
        <v>0</v>
      </c>
      <c r="E20" s="16">
        <v>0</v>
      </c>
      <c r="F20" s="16">
        <f t="shared" si="0"/>
        <v>0</v>
      </c>
    </row>
    <row r="21" spans="1:6" ht="17.100000000000001" customHeight="1" x14ac:dyDescent="0.3">
      <c r="A21" s="17"/>
      <c r="B21" s="19"/>
      <c r="C21" s="20" t="s">
        <v>24</v>
      </c>
      <c r="D21" s="16">
        <v>0</v>
      </c>
      <c r="E21" s="16">
        <v>0</v>
      </c>
      <c r="F21" s="16">
        <f>E21-D21</f>
        <v>0</v>
      </c>
    </row>
    <row r="22" spans="1:6" ht="17.100000000000001" customHeight="1" x14ac:dyDescent="0.3">
      <c r="A22" s="17"/>
      <c r="B22" s="21"/>
      <c r="C22" s="20" t="s">
        <v>25</v>
      </c>
      <c r="D22" s="16">
        <v>0</v>
      </c>
      <c r="E22" s="16">
        <v>0</v>
      </c>
      <c r="F22" s="16">
        <f>E22-D22</f>
        <v>0</v>
      </c>
    </row>
    <row r="23" spans="1:6" ht="17.100000000000001" customHeight="1" x14ac:dyDescent="0.3">
      <c r="A23" s="12" t="s">
        <v>26</v>
      </c>
      <c r="B23" s="24"/>
      <c r="C23" s="22"/>
      <c r="D23" s="15">
        <v>125000000</v>
      </c>
      <c r="E23" s="15">
        <f>E24</f>
        <v>130000000</v>
      </c>
      <c r="F23" s="16">
        <f t="shared" ref="F23:F24" si="1">E23-D23</f>
        <v>5000000</v>
      </c>
    </row>
    <row r="24" spans="1:6" ht="17.100000000000001" customHeight="1" x14ac:dyDescent="0.3">
      <c r="A24" s="25"/>
      <c r="B24" s="18" t="s">
        <v>27</v>
      </c>
      <c r="C24" s="22"/>
      <c r="D24" s="16">
        <v>125000000</v>
      </c>
      <c r="E24" s="16">
        <f>E25+E26</f>
        <v>130000000</v>
      </c>
      <c r="F24" s="16">
        <f t="shared" si="1"/>
        <v>5000000</v>
      </c>
    </row>
    <row r="25" spans="1:6" ht="27" customHeight="1" x14ac:dyDescent="0.3">
      <c r="A25" s="25"/>
      <c r="B25" s="26"/>
      <c r="C25" s="20" t="s">
        <v>28</v>
      </c>
      <c r="D25" s="16">
        <v>50000000</v>
      </c>
      <c r="E25" s="16">
        <v>60000000</v>
      </c>
      <c r="F25" s="16">
        <f>E25-D25</f>
        <v>10000000</v>
      </c>
    </row>
    <row r="26" spans="1:6" ht="17.100000000000001" customHeight="1" x14ac:dyDescent="0.3">
      <c r="A26" s="27"/>
      <c r="B26" s="21"/>
      <c r="C26" s="28" t="s">
        <v>29</v>
      </c>
      <c r="D26" s="16">
        <v>75000000</v>
      </c>
      <c r="E26" s="16">
        <v>70000000</v>
      </c>
      <c r="F26" s="16">
        <f>E26-D26</f>
        <v>-5000000</v>
      </c>
    </row>
    <row r="27" spans="1:6" ht="17.100000000000001" customHeight="1" x14ac:dyDescent="0.3">
      <c r="A27" s="12" t="s">
        <v>30</v>
      </c>
      <c r="B27" s="24"/>
      <c r="C27" s="22"/>
      <c r="D27" s="15">
        <v>0</v>
      </c>
      <c r="E27" s="15">
        <f>E28</f>
        <v>0</v>
      </c>
      <c r="F27" s="16">
        <v>0</v>
      </c>
    </row>
    <row r="28" spans="1:6" ht="17.100000000000001" customHeight="1" x14ac:dyDescent="0.3">
      <c r="A28" s="17"/>
      <c r="B28" s="18" t="s">
        <v>31</v>
      </c>
      <c r="C28" s="22"/>
      <c r="D28" s="16">
        <v>0</v>
      </c>
      <c r="E28" s="16">
        <f>E30+E29</f>
        <v>0</v>
      </c>
      <c r="F28" s="16">
        <v>0</v>
      </c>
    </row>
    <row r="29" spans="1:6" ht="17.100000000000001" customHeight="1" x14ac:dyDescent="0.3">
      <c r="A29" s="17"/>
      <c r="B29" s="26"/>
      <c r="C29" s="29" t="s">
        <v>32</v>
      </c>
      <c r="D29" s="16">
        <v>0</v>
      </c>
      <c r="E29" s="16">
        <v>0</v>
      </c>
      <c r="F29" s="16">
        <v>0</v>
      </c>
    </row>
    <row r="30" spans="1:6" ht="17.100000000000001" customHeight="1" x14ac:dyDescent="0.3">
      <c r="A30" s="30"/>
      <c r="B30" s="21"/>
      <c r="C30" s="29" t="s">
        <v>33</v>
      </c>
      <c r="D30" s="16">
        <v>0</v>
      </c>
      <c r="E30" s="16">
        <v>0</v>
      </c>
      <c r="F30" s="16">
        <v>0</v>
      </c>
    </row>
    <row r="31" spans="1:6" ht="17.100000000000001" customHeight="1" x14ac:dyDescent="0.3">
      <c r="A31" s="12" t="s">
        <v>34</v>
      </c>
      <c r="B31" s="24"/>
      <c r="C31" s="22"/>
      <c r="D31" s="15">
        <v>139555280</v>
      </c>
      <c r="E31" s="15">
        <f>E32</f>
        <v>122125390</v>
      </c>
      <c r="F31" s="16">
        <f>E31-D31</f>
        <v>-17429890</v>
      </c>
    </row>
    <row r="32" spans="1:6" ht="17.100000000000001" customHeight="1" x14ac:dyDescent="0.3">
      <c r="A32" s="17"/>
      <c r="B32" s="18" t="s">
        <v>35</v>
      </c>
      <c r="C32" s="22"/>
      <c r="D32" s="16">
        <v>139555280</v>
      </c>
      <c r="E32" s="16">
        <f>E33</f>
        <v>122125390</v>
      </c>
      <c r="F32" s="16">
        <f t="shared" ref="F32:F42" si="2">E32-D32</f>
        <v>-17429890</v>
      </c>
    </row>
    <row r="33" spans="1:6" ht="39.75" customHeight="1" x14ac:dyDescent="0.3">
      <c r="A33" s="30"/>
      <c r="B33" s="23"/>
      <c r="C33" s="29" t="s">
        <v>36</v>
      </c>
      <c r="D33" s="16">
        <v>139555280</v>
      </c>
      <c r="E33" s="16">
        <v>122125390</v>
      </c>
      <c r="F33" s="16">
        <f t="shared" si="2"/>
        <v>-17429890</v>
      </c>
    </row>
    <row r="34" spans="1:6" ht="17.100000000000001" customHeight="1" x14ac:dyDescent="0.3">
      <c r="A34" s="12" t="s">
        <v>37</v>
      </c>
      <c r="B34" s="13"/>
      <c r="C34" s="31"/>
      <c r="D34" s="11">
        <v>131499060</v>
      </c>
      <c r="E34" s="11">
        <f>E35</f>
        <v>131499060</v>
      </c>
      <c r="F34" s="32">
        <f t="shared" si="2"/>
        <v>0</v>
      </c>
    </row>
    <row r="35" spans="1:6" ht="17.100000000000001" customHeight="1" x14ac:dyDescent="0.3">
      <c r="A35" s="25"/>
      <c r="B35" s="18" t="s">
        <v>38</v>
      </c>
      <c r="C35" s="22"/>
      <c r="D35" s="16">
        <v>131499060</v>
      </c>
      <c r="E35" s="16">
        <f>E37+E36</f>
        <v>131499060</v>
      </c>
      <c r="F35" s="16">
        <f t="shared" si="2"/>
        <v>0</v>
      </c>
    </row>
    <row r="36" spans="1:6" ht="17.100000000000001" customHeight="1" x14ac:dyDescent="0.3">
      <c r="A36" s="25"/>
      <c r="B36" s="19"/>
      <c r="C36" s="20" t="s">
        <v>39</v>
      </c>
      <c r="D36" s="16">
        <v>21873430</v>
      </c>
      <c r="E36" s="16">
        <v>21873430</v>
      </c>
      <c r="F36" s="16">
        <f t="shared" si="2"/>
        <v>0</v>
      </c>
    </row>
    <row r="37" spans="1:6" ht="17.100000000000001" customHeight="1" x14ac:dyDescent="0.3">
      <c r="A37" s="27"/>
      <c r="B37" s="21"/>
      <c r="C37" s="20" t="s">
        <v>40</v>
      </c>
      <c r="D37" s="16">
        <v>109625630</v>
      </c>
      <c r="E37" s="16">
        <v>109625630</v>
      </c>
      <c r="F37" s="16">
        <f>E37-D37</f>
        <v>0</v>
      </c>
    </row>
    <row r="38" spans="1:6" ht="17.100000000000001" customHeight="1" x14ac:dyDescent="0.3">
      <c r="A38" s="12" t="s">
        <v>41</v>
      </c>
      <c r="B38" s="13"/>
      <c r="C38" s="31"/>
      <c r="D38" s="11">
        <v>1550000</v>
      </c>
      <c r="E38" s="11">
        <f>E39</f>
        <v>1550000</v>
      </c>
      <c r="F38" s="32">
        <f t="shared" si="2"/>
        <v>0</v>
      </c>
    </row>
    <row r="39" spans="1:6" ht="17.100000000000001" customHeight="1" x14ac:dyDescent="0.3">
      <c r="A39" s="25"/>
      <c r="B39" s="18" t="s">
        <v>42</v>
      </c>
      <c r="C39" s="22"/>
      <c r="D39" s="16">
        <v>1550000</v>
      </c>
      <c r="E39" s="16">
        <f>SUM(E40:E42)</f>
        <v>1550000</v>
      </c>
      <c r="F39" s="16">
        <f t="shared" si="2"/>
        <v>0</v>
      </c>
    </row>
    <row r="40" spans="1:6" ht="17.100000000000001" customHeight="1" x14ac:dyDescent="0.3">
      <c r="A40" s="25"/>
      <c r="B40" s="19"/>
      <c r="C40" s="20" t="s">
        <v>43</v>
      </c>
      <c r="D40" s="16">
        <v>0</v>
      </c>
      <c r="E40" s="16">
        <v>0</v>
      </c>
      <c r="F40" s="16">
        <f t="shared" si="2"/>
        <v>0</v>
      </c>
    </row>
    <row r="41" spans="1:6" ht="15.75" customHeight="1" x14ac:dyDescent="0.3">
      <c r="A41" s="25"/>
      <c r="B41" s="19"/>
      <c r="C41" s="20" t="s">
        <v>44</v>
      </c>
      <c r="D41" s="16">
        <v>1500000</v>
      </c>
      <c r="E41" s="16">
        <v>1500000</v>
      </c>
      <c r="F41" s="16">
        <f t="shared" si="2"/>
        <v>0</v>
      </c>
    </row>
    <row r="42" spans="1:6" ht="17.100000000000001" customHeight="1" x14ac:dyDescent="0.3">
      <c r="A42" s="33"/>
      <c r="B42" s="34"/>
      <c r="C42" s="35" t="s">
        <v>45</v>
      </c>
      <c r="D42" s="36">
        <v>50000</v>
      </c>
      <c r="E42" s="36">
        <v>50000</v>
      </c>
      <c r="F42" s="36">
        <f t="shared" si="2"/>
        <v>0</v>
      </c>
    </row>
    <row r="43" spans="1:6" ht="17.100000000000001" customHeight="1" x14ac:dyDescent="0.3">
      <c r="A43" s="37"/>
      <c r="B43" s="37"/>
      <c r="C43" s="38"/>
      <c r="D43" s="39"/>
      <c r="E43" s="39"/>
      <c r="F43" s="39"/>
    </row>
    <row r="44" spans="1:6" ht="33.75" customHeight="1" x14ac:dyDescent="0.3">
      <c r="A44" s="40" t="s">
        <v>100</v>
      </c>
      <c r="B44" s="40"/>
      <c r="C44" s="40"/>
      <c r="D44" s="40"/>
      <c r="E44" s="40"/>
      <c r="F44" s="40"/>
    </row>
    <row r="45" spans="1:6" ht="27" customHeight="1" x14ac:dyDescent="0.3">
      <c r="A45" s="41" t="s">
        <v>0</v>
      </c>
      <c r="B45" s="42"/>
      <c r="C45" s="43"/>
      <c r="D45" s="44"/>
      <c r="E45" s="44"/>
      <c r="F45" s="45"/>
    </row>
    <row r="46" spans="1:6" ht="20.25" customHeight="1" x14ac:dyDescent="0.3">
      <c r="A46" s="46" t="s">
        <v>1</v>
      </c>
      <c r="B46" s="47" t="s">
        <v>2</v>
      </c>
      <c r="C46" s="47" t="s">
        <v>3</v>
      </c>
      <c r="D46" s="48" t="s">
        <v>4</v>
      </c>
      <c r="E46" s="49" t="s">
        <v>5</v>
      </c>
      <c r="F46" s="47" t="s">
        <v>6</v>
      </c>
    </row>
    <row r="47" spans="1:6" ht="18" customHeight="1" x14ac:dyDescent="0.3">
      <c r="A47" s="8" t="s">
        <v>7</v>
      </c>
      <c r="B47" s="9"/>
      <c r="C47" s="10"/>
      <c r="D47" s="11">
        <v>397604340</v>
      </c>
      <c r="E47" s="11">
        <f>E48+E60+E65+E72+E82+E89+E92</f>
        <v>385174450</v>
      </c>
      <c r="F47" s="11">
        <f>F48+F60+F65+F72+F89+F92</f>
        <v>-12429890</v>
      </c>
    </row>
    <row r="48" spans="1:6" ht="18" customHeight="1" x14ac:dyDescent="0.3">
      <c r="A48" s="12" t="s">
        <v>46</v>
      </c>
      <c r="B48" s="24"/>
      <c r="C48" s="14"/>
      <c r="D48" s="50">
        <v>14100000</v>
      </c>
      <c r="E48" s="50">
        <f>E50+E54</f>
        <v>14725480</v>
      </c>
      <c r="F48" s="51">
        <f t="shared" ref="F48:F59" si="3">E48-D48</f>
        <v>625480</v>
      </c>
    </row>
    <row r="49" spans="1:6" ht="18" customHeight="1" x14ac:dyDescent="0.3">
      <c r="A49" s="25"/>
      <c r="B49" s="52" t="s">
        <v>47</v>
      </c>
      <c r="C49" s="14"/>
      <c r="D49" s="51">
        <v>0</v>
      </c>
      <c r="E49" s="51">
        <v>0</v>
      </c>
      <c r="F49" s="51">
        <f t="shared" si="3"/>
        <v>0</v>
      </c>
    </row>
    <row r="50" spans="1:6" ht="18" customHeight="1" x14ac:dyDescent="0.3">
      <c r="A50" s="25"/>
      <c r="B50" s="18" t="s">
        <v>48</v>
      </c>
      <c r="C50" s="14"/>
      <c r="D50" s="51">
        <v>2300000</v>
      </c>
      <c r="E50" s="51">
        <f>E51+E52+E53</f>
        <v>2300000</v>
      </c>
      <c r="F50" s="51">
        <f t="shared" si="3"/>
        <v>0</v>
      </c>
    </row>
    <row r="51" spans="1:6" ht="18" customHeight="1" x14ac:dyDescent="0.3">
      <c r="A51" s="25"/>
      <c r="B51" s="26"/>
      <c r="C51" s="20" t="s">
        <v>49</v>
      </c>
      <c r="D51" s="51">
        <v>700000</v>
      </c>
      <c r="E51" s="51">
        <v>700000</v>
      </c>
      <c r="F51" s="51">
        <f t="shared" si="3"/>
        <v>0</v>
      </c>
    </row>
    <row r="52" spans="1:6" ht="18" customHeight="1" x14ac:dyDescent="0.3">
      <c r="A52" s="25"/>
      <c r="B52" s="26"/>
      <c r="C52" s="20" t="s">
        <v>50</v>
      </c>
      <c r="D52" s="51">
        <v>600000</v>
      </c>
      <c r="E52" s="51">
        <v>600000</v>
      </c>
      <c r="F52" s="51">
        <f t="shared" si="3"/>
        <v>0</v>
      </c>
    </row>
    <row r="53" spans="1:6" ht="18" customHeight="1" x14ac:dyDescent="0.3">
      <c r="A53" s="25"/>
      <c r="B53" s="23"/>
      <c r="C53" s="20" t="s">
        <v>51</v>
      </c>
      <c r="D53" s="51">
        <v>1000000</v>
      </c>
      <c r="E53" s="51">
        <v>1000000</v>
      </c>
      <c r="F53" s="51">
        <f t="shared" si="3"/>
        <v>0</v>
      </c>
    </row>
    <row r="54" spans="1:6" ht="18" customHeight="1" x14ac:dyDescent="0.3">
      <c r="A54" s="25"/>
      <c r="B54" s="18" t="s">
        <v>52</v>
      </c>
      <c r="C54" s="22"/>
      <c r="D54" s="51">
        <v>11800000</v>
      </c>
      <c r="E54" s="51">
        <f>E55+E56+E57+E58+E59</f>
        <v>12425480</v>
      </c>
      <c r="F54" s="51">
        <f t="shared" si="3"/>
        <v>625480</v>
      </c>
    </row>
    <row r="55" spans="1:6" ht="18" customHeight="1" x14ac:dyDescent="0.3">
      <c r="A55" s="25"/>
      <c r="B55" s="19"/>
      <c r="C55" s="20" t="s">
        <v>53</v>
      </c>
      <c r="D55" s="51">
        <v>300000</v>
      </c>
      <c r="E55" s="51">
        <v>300000</v>
      </c>
      <c r="F55" s="51">
        <f t="shared" si="3"/>
        <v>0</v>
      </c>
    </row>
    <row r="56" spans="1:6" ht="18" customHeight="1" x14ac:dyDescent="0.3">
      <c r="A56" s="25"/>
      <c r="B56" s="19"/>
      <c r="C56" s="20" t="s">
        <v>54</v>
      </c>
      <c r="D56" s="51">
        <v>8000000</v>
      </c>
      <c r="E56" s="51">
        <v>8000000</v>
      </c>
      <c r="F56" s="51">
        <f t="shared" si="3"/>
        <v>0</v>
      </c>
    </row>
    <row r="57" spans="1:6" ht="18" customHeight="1" x14ac:dyDescent="0.3">
      <c r="A57" s="25"/>
      <c r="B57" s="19"/>
      <c r="C57" s="20" t="s">
        <v>55</v>
      </c>
      <c r="D57" s="51">
        <v>2500000</v>
      </c>
      <c r="E57" s="51">
        <v>2500000</v>
      </c>
      <c r="F57" s="51">
        <f t="shared" si="3"/>
        <v>0</v>
      </c>
    </row>
    <row r="58" spans="1:6" ht="36" customHeight="1" x14ac:dyDescent="0.3">
      <c r="A58" s="25"/>
      <c r="B58" s="19"/>
      <c r="C58" s="20" t="s">
        <v>56</v>
      </c>
      <c r="D58" s="51">
        <v>1000000</v>
      </c>
      <c r="E58" s="51">
        <v>1625480</v>
      </c>
      <c r="F58" s="51">
        <f t="shared" si="3"/>
        <v>625480</v>
      </c>
    </row>
    <row r="59" spans="1:6" ht="18" customHeight="1" x14ac:dyDescent="0.3">
      <c r="A59" s="25"/>
      <c r="B59" s="19"/>
      <c r="C59" s="53" t="s">
        <v>57</v>
      </c>
      <c r="D59" s="54">
        <v>0</v>
      </c>
      <c r="E59" s="54">
        <v>0</v>
      </c>
      <c r="F59" s="54">
        <f t="shared" si="3"/>
        <v>0</v>
      </c>
    </row>
    <row r="60" spans="1:6" ht="18" customHeight="1" x14ac:dyDescent="0.3">
      <c r="A60" s="12" t="s">
        <v>58</v>
      </c>
      <c r="B60" s="24"/>
      <c r="C60" s="22"/>
      <c r="D60" s="50">
        <v>125000000</v>
      </c>
      <c r="E60" s="50">
        <f>E61</f>
        <v>120538790</v>
      </c>
      <c r="F60" s="51">
        <f>E60-D60</f>
        <v>-4461210</v>
      </c>
    </row>
    <row r="61" spans="1:6" ht="18" customHeight="1" x14ac:dyDescent="0.3">
      <c r="A61" s="25"/>
      <c r="B61" s="18" t="s">
        <v>59</v>
      </c>
      <c r="C61" s="22"/>
      <c r="D61" s="51">
        <v>125000000</v>
      </c>
      <c r="E61" s="51">
        <f>E62+E63+E64</f>
        <v>120538790</v>
      </c>
      <c r="F61" s="51">
        <f>E61-D61</f>
        <v>-4461210</v>
      </c>
    </row>
    <row r="62" spans="1:6" ht="18" customHeight="1" x14ac:dyDescent="0.3">
      <c r="A62" s="25"/>
      <c r="B62" s="19"/>
      <c r="C62" s="20" t="s">
        <v>60</v>
      </c>
      <c r="D62" s="51">
        <v>89000000</v>
      </c>
      <c r="E62" s="51">
        <v>90402970</v>
      </c>
      <c r="F62" s="51">
        <f>E62-D62</f>
        <v>1402970</v>
      </c>
    </row>
    <row r="63" spans="1:6" ht="50.25" customHeight="1" x14ac:dyDescent="0.3">
      <c r="A63" s="25"/>
      <c r="B63" s="19"/>
      <c r="C63" s="20" t="s">
        <v>61</v>
      </c>
      <c r="D63" s="51">
        <v>35000000</v>
      </c>
      <c r="E63" s="51">
        <v>29135820</v>
      </c>
      <c r="F63" s="51">
        <f>E63-D63</f>
        <v>-5864180</v>
      </c>
    </row>
    <row r="64" spans="1:6" ht="18" customHeight="1" x14ac:dyDescent="0.3">
      <c r="A64" s="25"/>
      <c r="B64" s="19"/>
      <c r="C64" s="55" t="s">
        <v>62</v>
      </c>
      <c r="D64" s="54">
        <v>1000000</v>
      </c>
      <c r="E64" s="54">
        <v>1000000</v>
      </c>
      <c r="F64" s="54">
        <f>E64-D64</f>
        <v>0</v>
      </c>
    </row>
    <row r="65" spans="1:6" ht="18" customHeight="1" x14ac:dyDescent="0.3">
      <c r="A65" s="12" t="s">
        <v>63</v>
      </c>
      <c r="B65" s="56"/>
      <c r="C65" s="22"/>
      <c r="D65" s="50">
        <v>72750000</v>
      </c>
      <c r="E65" s="50">
        <f>E66</f>
        <v>48170000</v>
      </c>
      <c r="F65" s="51">
        <f t="shared" ref="F65:F91" si="4">E65-D65</f>
        <v>-24580000</v>
      </c>
    </row>
    <row r="66" spans="1:6" ht="18" customHeight="1" x14ac:dyDescent="0.3">
      <c r="A66" s="57"/>
      <c r="B66" s="18" t="s">
        <v>64</v>
      </c>
      <c r="C66" s="22"/>
      <c r="D66" s="51">
        <v>72750000</v>
      </c>
      <c r="E66" s="51">
        <f>SUM(E67:E71)</f>
        <v>48170000</v>
      </c>
      <c r="F66" s="51">
        <f>E66-D66</f>
        <v>-24580000</v>
      </c>
    </row>
    <row r="67" spans="1:6" ht="18" customHeight="1" x14ac:dyDescent="0.3">
      <c r="A67" s="25"/>
      <c r="B67" s="26"/>
      <c r="C67" s="20" t="s">
        <v>65</v>
      </c>
      <c r="D67" s="51">
        <v>40250000</v>
      </c>
      <c r="E67" s="51">
        <v>39170000</v>
      </c>
      <c r="F67" s="51">
        <f t="shared" si="4"/>
        <v>-1080000</v>
      </c>
    </row>
    <row r="68" spans="1:6" ht="18" customHeight="1" x14ac:dyDescent="0.3">
      <c r="A68" s="17"/>
      <c r="B68" s="26"/>
      <c r="C68" s="20" t="s">
        <v>66</v>
      </c>
      <c r="D68" s="51">
        <v>4500000</v>
      </c>
      <c r="E68" s="51">
        <v>4500000</v>
      </c>
      <c r="F68" s="51">
        <f t="shared" si="4"/>
        <v>0</v>
      </c>
    </row>
    <row r="69" spans="1:6" ht="18" customHeight="1" x14ac:dyDescent="0.3">
      <c r="A69" s="17"/>
      <c r="B69" s="26"/>
      <c r="C69" s="20" t="s">
        <v>67</v>
      </c>
      <c r="D69" s="51">
        <v>3000000</v>
      </c>
      <c r="E69" s="51">
        <v>3000000</v>
      </c>
      <c r="F69" s="51">
        <f t="shared" si="4"/>
        <v>0</v>
      </c>
    </row>
    <row r="70" spans="1:6" ht="24.75" customHeight="1" x14ac:dyDescent="0.3">
      <c r="A70" s="17"/>
      <c r="B70" s="26"/>
      <c r="C70" s="55" t="s">
        <v>68</v>
      </c>
      <c r="D70" s="51">
        <v>5000000</v>
      </c>
      <c r="E70" s="51">
        <v>1000000</v>
      </c>
      <c r="F70" s="51">
        <f t="shared" si="4"/>
        <v>-4000000</v>
      </c>
    </row>
    <row r="71" spans="1:6" ht="18" customHeight="1" x14ac:dyDescent="0.3">
      <c r="A71" s="17"/>
      <c r="B71" s="26"/>
      <c r="C71" s="55" t="s">
        <v>69</v>
      </c>
      <c r="D71" s="51">
        <v>20000000</v>
      </c>
      <c r="E71" s="51">
        <v>500000</v>
      </c>
      <c r="F71" s="51">
        <f t="shared" si="4"/>
        <v>-19500000</v>
      </c>
    </row>
    <row r="72" spans="1:6" ht="18" customHeight="1" x14ac:dyDescent="0.3">
      <c r="A72" s="12" t="s">
        <v>70</v>
      </c>
      <c r="B72" s="58"/>
      <c r="C72" s="22"/>
      <c r="D72" s="50">
        <v>88800270</v>
      </c>
      <c r="E72" s="50">
        <f>E73</f>
        <v>88050280</v>
      </c>
      <c r="F72" s="51">
        <f>E72-D72</f>
        <v>-749990</v>
      </c>
    </row>
    <row r="73" spans="1:6" ht="18" customHeight="1" x14ac:dyDescent="0.3">
      <c r="A73" s="17"/>
      <c r="B73" s="18" t="s">
        <v>71</v>
      </c>
      <c r="C73" s="22"/>
      <c r="D73" s="51">
        <v>88800270</v>
      </c>
      <c r="E73" s="51">
        <f>SUM(E74:E80)</f>
        <v>88050280</v>
      </c>
      <c r="F73" s="51">
        <f>E73-D73</f>
        <v>-749990</v>
      </c>
    </row>
    <row r="74" spans="1:6" ht="38.25" customHeight="1" x14ac:dyDescent="0.3">
      <c r="A74" s="25"/>
      <c r="B74" s="59"/>
      <c r="C74" s="60" t="s">
        <v>72</v>
      </c>
      <c r="D74" s="51">
        <v>31730000</v>
      </c>
      <c r="E74" s="51">
        <v>33134420</v>
      </c>
      <c r="F74" s="51">
        <f>E74-D74</f>
        <v>1404420</v>
      </c>
    </row>
    <row r="75" spans="1:6" ht="24.75" customHeight="1" x14ac:dyDescent="0.3">
      <c r="A75" s="25"/>
      <c r="B75" s="59"/>
      <c r="C75" s="61" t="s">
        <v>73</v>
      </c>
      <c r="D75" s="51">
        <v>0</v>
      </c>
      <c r="E75" s="51">
        <v>0</v>
      </c>
      <c r="F75" s="51">
        <f t="shared" ref="F75:F78" si="5">E75-D75</f>
        <v>0</v>
      </c>
    </row>
    <row r="76" spans="1:6" ht="24" customHeight="1" x14ac:dyDescent="0.3">
      <c r="A76" s="25"/>
      <c r="B76" s="59"/>
      <c r="C76" s="62" t="s">
        <v>74</v>
      </c>
      <c r="D76" s="54">
        <v>9395270</v>
      </c>
      <c r="E76" s="54">
        <v>9395270</v>
      </c>
      <c r="F76" s="54">
        <f>E76-D76</f>
        <v>0</v>
      </c>
    </row>
    <row r="77" spans="1:6" ht="24" customHeight="1" x14ac:dyDescent="0.3">
      <c r="A77" s="25"/>
      <c r="B77" s="63"/>
      <c r="C77" s="64" t="s">
        <v>75</v>
      </c>
      <c r="D77" s="51">
        <v>11200000</v>
      </c>
      <c r="E77" s="51">
        <v>10300000</v>
      </c>
      <c r="F77" s="51">
        <f t="shared" si="5"/>
        <v>-900000</v>
      </c>
    </row>
    <row r="78" spans="1:6" ht="22.5" customHeight="1" x14ac:dyDescent="0.3">
      <c r="A78" s="25"/>
      <c r="B78" s="59"/>
      <c r="C78" s="61" t="s">
        <v>76</v>
      </c>
      <c r="D78" s="51">
        <v>19000000</v>
      </c>
      <c r="E78" s="51">
        <v>17000000</v>
      </c>
      <c r="F78" s="51">
        <f t="shared" si="5"/>
        <v>-2000000</v>
      </c>
    </row>
    <row r="79" spans="1:6" ht="23.25" customHeight="1" x14ac:dyDescent="0.3">
      <c r="A79" s="25"/>
      <c r="B79" s="59"/>
      <c r="C79" s="62" t="s">
        <v>77</v>
      </c>
      <c r="D79" s="54">
        <v>17475000</v>
      </c>
      <c r="E79" s="54">
        <v>14625000</v>
      </c>
      <c r="F79" s="54">
        <f>E79-D79</f>
        <v>-2850000</v>
      </c>
    </row>
    <row r="80" spans="1:6" ht="23.25" customHeight="1" x14ac:dyDescent="0.3">
      <c r="A80" s="33"/>
      <c r="B80" s="65"/>
      <c r="C80" s="66" t="s">
        <v>78</v>
      </c>
      <c r="D80" s="67">
        <v>0</v>
      </c>
      <c r="E80" s="67">
        <v>3595590</v>
      </c>
      <c r="F80" s="67">
        <f>E80-D80</f>
        <v>3595590</v>
      </c>
    </row>
    <row r="81" spans="1:6" ht="20.25" customHeight="1" x14ac:dyDescent="0.3">
      <c r="A81" s="46" t="s">
        <v>79</v>
      </c>
      <c r="B81" s="47" t="s">
        <v>80</v>
      </c>
      <c r="C81" s="47" t="s">
        <v>81</v>
      </c>
      <c r="D81" s="48" t="s">
        <v>82</v>
      </c>
      <c r="E81" s="49" t="s">
        <v>83</v>
      </c>
      <c r="F81" s="47" t="s">
        <v>84</v>
      </c>
    </row>
    <row r="82" spans="1:6" ht="18" customHeight="1" x14ac:dyDescent="0.3">
      <c r="A82" s="12" t="s">
        <v>85</v>
      </c>
      <c r="B82" s="58"/>
      <c r="C82" s="68"/>
      <c r="D82" s="50">
        <v>0</v>
      </c>
      <c r="E82" s="50">
        <f>E83</f>
        <v>0</v>
      </c>
      <c r="F82" s="51">
        <f>E82-D82</f>
        <v>0</v>
      </c>
    </row>
    <row r="83" spans="1:6" ht="18" customHeight="1" x14ac:dyDescent="0.3">
      <c r="A83" s="17"/>
      <c r="B83" s="18" t="s">
        <v>86</v>
      </c>
      <c r="C83" s="68"/>
      <c r="D83" s="51">
        <v>0</v>
      </c>
      <c r="E83" s="51">
        <f>E84</f>
        <v>0</v>
      </c>
      <c r="F83" s="51">
        <f t="shared" ref="F83:F85" si="6">E83-D83</f>
        <v>0</v>
      </c>
    </row>
    <row r="84" spans="1:6" ht="18" customHeight="1" x14ac:dyDescent="0.3">
      <c r="A84" s="17"/>
      <c r="B84" s="69"/>
      <c r="C84" s="55" t="s">
        <v>87</v>
      </c>
      <c r="D84" s="54">
        <v>0</v>
      </c>
      <c r="E84" s="54">
        <v>0</v>
      </c>
      <c r="F84" s="54">
        <f t="shared" si="6"/>
        <v>0</v>
      </c>
    </row>
    <row r="85" spans="1:6" ht="18" customHeight="1" x14ac:dyDescent="0.3">
      <c r="A85" s="12" t="s">
        <v>88</v>
      </c>
      <c r="B85" s="24"/>
      <c r="C85" s="22"/>
      <c r="D85" s="50">
        <v>0</v>
      </c>
      <c r="E85" s="50">
        <f>E88</f>
        <v>0</v>
      </c>
      <c r="F85" s="51">
        <f t="shared" si="6"/>
        <v>0</v>
      </c>
    </row>
    <row r="86" spans="1:6" ht="18" customHeight="1" x14ac:dyDescent="0.3">
      <c r="A86" s="17"/>
      <c r="B86" s="18" t="s">
        <v>89</v>
      </c>
      <c r="C86" s="22"/>
      <c r="D86" s="51">
        <v>0</v>
      </c>
      <c r="E86" s="51">
        <f>E88</f>
        <v>0</v>
      </c>
      <c r="F86" s="51">
        <v>0</v>
      </c>
    </row>
    <row r="87" spans="1:6" ht="18" customHeight="1" x14ac:dyDescent="0.3">
      <c r="A87" s="25"/>
      <c r="B87" s="70"/>
      <c r="C87" s="20" t="s">
        <v>90</v>
      </c>
      <c r="D87" s="51">
        <v>0</v>
      </c>
      <c r="E87" s="51">
        <v>0</v>
      </c>
      <c r="F87" s="51">
        <f t="shared" ref="F87:F88" si="7">E87-D87</f>
        <v>0</v>
      </c>
    </row>
    <row r="88" spans="1:6" ht="18" customHeight="1" x14ac:dyDescent="0.3">
      <c r="A88" s="27"/>
      <c r="B88" s="71"/>
      <c r="C88" s="20" t="s">
        <v>91</v>
      </c>
      <c r="D88" s="51">
        <v>0</v>
      </c>
      <c r="E88" s="51">
        <v>0</v>
      </c>
      <c r="F88" s="51">
        <f t="shared" si="7"/>
        <v>0</v>
      </c>
    </row>
    <row r="89" spans="1:6" ht="18" customHeight="1" x14ac:dyDescent="0.3">
      <c r="A89" s="12" t="s">
        <v>92</v>
      </c>
      <c r="B89" s="13"/>
      <c r="C89" s="31"/>
      <c r="D89" s="72">
        <v>0</v>
      </c>
      <c r="E89" s="72">
        <f>E91</f>
        <v>0</v>
      </c>
      <c r="F89" s="73">
        <f>F90</f>
        <v>0</v>
      </c>
    </row>
    <row r="90" spans="1:6" ht="18" customHeight="1" x14ac:dyDescent="0.3">
      <c r="A90" s="17"/>
      <c r="B90" s="18" t="s">
        <v>93</v>
      </c>
      <c r="C90" s="22"/>
      <c r="D90" s="51">
        <v>0</v>
      </c>
      <c r="E90" s="51">
        <f>E91</f>
        <v>0</v>
      </c>
      <c r="F90" s="73">
        <f t="shared" si="4"/>
        <v>0</v>
      </c>
    </row>
    <row r="91" spans="1:6" ht="18" customHeight="1" x14ac:dyDescent="0.3">
      <c r="A91" s="25"/>
      <c r="B91" s="70"/>
      <c r="C91" s="20" t="s">
        <v>94</v>
      </c>
      <c r="D91" s="51">
        <v>0</v>
      </c>
      <c r="E91" s="51">
        <v>0</v>
      </c>
      <c r="F91" s="51">
        <f t="shared" si="4"/>
        <v>0</v>
      </c>
    </row>
    <row r="92" spans="1:6" ht="18" customHeight="1" x14ac:dyDescent="0.3">
      <c r="A92" s="12" t="s">
        <v>95</v>
      </c>
      <c r="B92" s="24"/>
      <c r="C92" s="22"/>
      <c r="D92" s="50">
        <v>96954070</v>
      </c>
      <c r="E92" s="50">
        <f>E93</f>
        <v>113689900</v>
      </c>
      <c r="F92" s="51">
        <f>E92-D92</f>
        <v>16735830</v>
      </c>
    </row>
    <row r="93" spans="1:6" ht="18" customHeight="1" x14ac:dyDescent="0.3">
      <c r="A93" s="17"/>
      <c r="B93" s="18" t="s">
        <v>96</v>
      </c>
      <c r="C93" s="68"/>
      <c r="D93" s="54">
        <v>96954070</v>
      </c>
      <c r="E93" s="54">
        <f>E94+E95</f>
        <v>113689900</v>
      </c>
      <c r="F93" s="54">
        <f>E93-D93</f>
        <v>16735830</v>
      </c>
    </row>
    <row r="94" spans="1:6" ht="18" customHeight="1" x14ac:dyDescent="0.3">
      <c r="A94" s="25"/>
      <c r="B94" s="74"/>
      <c r="C94" s="55" t="s">
        <v>97</v>
      </c>
      <c r="D94" s="54">
        <v>96954070</v>
      </c>
      <c r="E94" s="54">
        <v>113689900</v>
      </c>
      <c r="F94" s="54">
        <f>E94-D94</f>
        <v>16735830</v>
      </c>
    </row>
    <row r="95" spans="1:6" ht="18" customHeight="1" x14ac:dyDescent="0.3">
      <c r="A95" s="33"/>
      <c r="B95" s="75"/>
      <c r="C95" s="35" t="s">
        <v>98</v>
      </c>
      <c r="D95" s="67">
        <v>0</v>
      </c>
      <c r="E95" s="67">
        <v>0</v>
      </c>
      <c r="F95" s="67">
        <f>E95-D95</f>
        <v>0</v>
      </c>
    </row>
    <row r="96" spans="1:6" ht="18" customHeight="1" x14ac:dyDescent="0.3"/>
  </sheetData>
  <mergeCells count="4">
    <mergeCell ref="A1:F1"/>
    <mergeCell ref="A4:C4"/>
    <mergeCell ref="A44:F44"/>
    <mergeCell ref="A47:C47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8" firstPageNumber="13" orientation="portrait" useFirstPageNumber="1" r:id="rId1"/>
  <rowBreaks count="2" manualBreakCount="2">
    <brk id="43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결산추경내역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2016-12-26T03:45:14Z</cp:lastPrinted>
  <dcterms:created xsi:type="dcterms:W3CDTF">2016-12-26T03:44:28Z</dcterms:created>
  <dcterms:modified xsi:type="dcterms:W3CDTF">2016-12-26T03:46:07Z</dcterms:modified>
</cp:coreProperties>
</file>