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8035" windowHeight="12555"/>
  </bookViews>
  <sheets>
    <sheet name="본예산내역" sheetId="1" r:id="rId1"/>
  </sheets>
  <calcPr calcId="145621"/>
</workbook>
</file>

<file path=xl/calcChain.xml><?xml version="1.0" encoding="utf-8"?>
<calcChain xmlns="http://schemas.openxmlformats.org/spreadsheetml/2006/main">
  <c r="F94" i="1" l="1"/>
  <c r="F93" i="1"/>
  <c r="E92" i="1"/>
  <c r="F92" i="1" s="1"/>
  <c r="E91" i="1"/>
  <c r="F91" i="1" s="1"/>
  <c r="F90" i="1"/>
  <c r="E89" i="1"/>
  <c r="F89" i="1" s="1"/>
  <c r="F88" i="1" s="1"/>
  <c r="E88" i="1"/>
  <c r="F87" i="1"/>
  <c r="F86" i="1"/>
  <c r="E85" i="1"/>
  <c r="E84" i="1"/>
  <c r="F84" i="1" s="1"/>
  <c r="F83" i="1"/>
  <c r="E82" i="1"/>
  <c r="F82" i="1" s="1"/>
  <c r="E81" i="1"/>
  <c r="F81" i="1" s="1"/>
  <c r="F80" i="1"/>
  <c r="F79" i="1"/>
  <c r="F78" i="1"/>
  <c r="F77" i="1"/>
  <c r="F76" i="1"/>
  <c r="F75" i="1"/>
  <c r="F74" i="1"/>
  <c r="E73" i="1"/>
  <c r="F73" i="1" s="1"/>
  <c r="F71" i="1"/>
  <c r="F70" i="1"/>
  <c r="F69" i="1"/>
  <c r="F68" i="1"/>
  <c r="F67" i="1"/>
  <c r="E66" i="1"/>
  <c r="F66" i="1" s="1"/>
  <c r="F64" i="1"/>
  <c r="F63" i="1"/>
  <c r="F62" i="1"/>
  <c r="E61" i="1"/>
  <c r="F61" i="1" s="1"/>
  <c r="F59" i="1"/>
  <c r="F58" i="1"/>
  <c r="F57" i="1"/>
  <c r="F56" i="1"/>
  <c r="F55" i="1"/>
  <c r="E54" i="1"/>
  <c r="F54" i="1" s="1"/>
  <c r="F53" i="1"/>
  <c r="F52" i="1"/>
  <c r="F51" i="1"/>
  <c r="E50" i="1"/>
  <c r="F50" i="1" s="1"/>
  <c r="F49" i="1"/>
  <c r="F42" i="1"/>
  <c r="F41" i="1"/>
  <c r="F40" i="1"/>
  <c r="E39" i="1"/>
  <c r="F39" i="1" s="1"/>
  <c r="F37" i="1"/>
  <c r="F36" i="1"/>
  <c r="E35" i="1"/>
  <c r="F35" i="1" s="1"/>
  <c r="F33" i="1"/>
  <c r="E32" i="1"/>
  <c r="F32" i="1" s="1"/>
  <c r="E28" i="1"/>
  <c r="E27" i="1" s="1"/>
  <c r="F26" i="1"/>
  <c r="F25" i="1"/>
  <c r="E24" i="1"/>
  <c r="F24" i="1" s="1"/>
  <c r="F22" i="1"/>
  <c r="F21" i="1"/>
  <c r="F20" i="1"/>
  <c r="F19" i="1"/>
  <c r="E18" i="1"/>
  <c r="F18" i="1" s="1"/>
  <c r="F16" i="1"/>
  <c r="F15" i="1"/>
  <c r="E14" i="1"/>
  <c r="F14" i="1" s="1"/>
  <c r="F13" i="1"/>
  <c r="F12" i="1"/>
  <c r="E11" i="1"/>
  <c r="F11" i="1" s="1"/>
  <c r="F10" i="1"/>
  <c r="F9" i="1"/>
  <c r="F8" i="1"/>
  <c r="F7" i="1"/>
  <c r="F6" i="1"/>
  <c r="E5" i="1"/>
  <c r="F5" i="1" s="1"/>
  <c r="E34" i="1" l="1"/>
  <c r="F34" i="1" s="1"/>
  <c r="E38" i="1"/>
  <c r="F38" i="1" s="1"/>
  <c r="E65" i="1"/>
  <c r="F65" i="1" s="1"/>
  <c r="E17" i="1"/>
  <c r="E23" i="1"/>
  <c r="F23" i="1" s="1"/>
  <c r="E31" i="1"/>
  <c r="F31" i="1" s="1"/>
  <c r="E60" i="1"/>
  <c r="F60" i="1" s="1"/>
  <c r="E72" i="1"/>
  <c r="F72" i="1" s="1"/>
  <c r="E48" i="1"/>
  <c r="F17" i="1" l="1"/>
  <c r="E4" i="1"/>
  <c r="F4" i="1" s="1"/>
  <c r="F48" i="1"/>
  <c r="F47" i="1" s="1"/>
  <c r="E47" i="1"/>
  <c r="G47" i="1" s="1"/>
</calcChain>
</file>

<file path=xl/sharedStrings.xml><?xml version="1.0" encoding="utf-8"?>
<sst xmlns="http://schemas.openxmlformats.org/spreadsheetml/2006/main" count="107" uniqueCount="99">
  <si>
    <t>■ 무일복지재단</t>
    <phoneticPr fontId="5" type="noConversion"/>
  </si>
  <si>
    <t xml:space="preserve">                (단위: 원)</t>
    <phoneticPr fontId="5" type="noConversion"/>
  </si>
  <si>
    <t xml:space="preserve">관 </t>
    <phoneticPr fontId="5" type="noConversion"/>
  </si>
  <si>
    <t xml:space="preserve">항 </t>
    <phoneticPr fontId="5" type="noConversion"/>
  </si>
  <si>
    <t>목</t>
    <phoneticPr fontId="5" type="noConversion"/>
  </si>
  <si>
    <t>기정 예산(A)</t>
    <phoneticPr fontId="3" type="noConversion"/>
  </si>
  <si>
    <t>경정 예산(B)</t>
    <phoneticPr fontId="3" type="noConversion"/>
  </si>
  <si>
    <t>증 감(B-A)</t>
    <phoneticPr fontId="5" type="noConversion"/>
  </si>
  <si>
    <t>총계</t>
    <phoneticPr fontId="5" type="noConversion"/>
  </si>
  <si>
    <t>01 재산수입</t>
    <phoneticPr fontId="5" type="noConversion"/>
  </si>
  <si>
    <t>11 기본재산수입</t>
    <phoneticPr fontId="5" type="noConversion"/>
  </si>
  <si>
    <t>111 임대료수입</t>
    <phoneticPr fontId="5" type="noConversion"/>
  </si>
  <si>
    <t>112 배당 및 이자수입</t>
    <phoneticPr fontId="5" type="noConversion"/>
  </si>
  <si>
    <t>113 재산매각수입</t>
    <phoneticPr fontId="5" type="noConversion"/>
  </si>
  <si>
    <t>114 기타수입</t>
    <phoneticPr fontId="5" type="noConversion"/>
  </si>
  <si>
    <t>02 사업수입</t>
    <phoneticPr fontId="5" type="noConversion"/>
  </si>
  <si>
    <t>21 사업수입</t>
    <phoneticPr fontId="5" type="noConversion"/>
  </si>
  <si>
    <t>211 사업수입</t>
    <phoneticPr fontId="5" type="noConversion"/>
  </si>
  <si>
    <t>03 과년도수입</t>
    <phoneticPr fontId="5" type="noConversion"/>
  </si>
  <si>
    <t>31 과년도수입</t>
    <phoneticPr fontId="5" type="noConversion"/>
  </si>
  <si>
    <t>311 과년도수입</t>
    <phoneticPr fontId="5" type="noConversion"/>
  </si>
  <si>
    <t>04 보조금수입</t>
    <phoneticPr fontId="5" type="noConversion"/>
  </si>
  <si>
    <t>41 보조금수입</t>
    <phoneticPr fontId="5" type="noConversion"/>
  </si>
  <si>
    <t>411 국고보조금</t>
    <phoneticPr fontId="5" type="noConversion"/>
  </si>
  <si>
    <t>412 시.도보조금</t>
    <phoneticPr fontId="5" type="noConversion"/>
  </si>
  <si>
    <t>413 시.군.구보조금</t>
    <phoneticPr fontId="5" type="noConversion"/>
  </si>
  <si>
    <t>414 기타보조금</t>
    <phoneticPr fontId="5" type="noConversion"/>
  </si>
  <si>
    <t>05 후원금수입</t>
    <phoneticPr fontId="5" type="noConversion"/>
  </si>
  <si>
    <t>51 후원금수입</t>
    <phoneticPr fontId="5" type="noConversion"/>
  </si>
  <si>
    <t>511 지정후원금수입</t>
    <phoneticPr fontId="3" type="noConversion"/>
  </si>
  <si>
    <t>512 비지정후원금수입</t>
    <phoneticPr fontId="5" type="noConversion"/>
  </si>
  <si>
    <t>06 차입금</t>
    <phoneticPr fontId="5" type="noConversion"/>
  </si>
  <si>
    <t>61 차입금</t>
    <phoneticPr fontId="5" type="noConversion"/>
  </si>
  <si>
    <t>611 금융기관차입금</t>
    <phoneticPr fontId="5" type="noConversion"/>
  </si>
  <si>
    <t>612 기타차입금</t>
    <phoneticPr fontId="5" type="noConversion"/>
  </si>
  <si>
    <t>07 전입금</t>
    <phoneticPr fontId="5" type="noConversion"/>
  </si>
  <si>
    <t>71 전입금</t>
    <phoneticPr fontId="5" type="noConversion"/>
  </si>
  <si>
    <t>711 시설회계전입금</t>
    <phoneticPr fontId="5" type="noConversion"/>
  </si>
  <si>
    <t xml:space="preserve">08 이월금 </t>
    <phoneticPr fontId="5" type="noConversion"/>
  </si>
  <si>
    <t xml:space="preserve">81 이월금 </t>
    <phoneticPr fontId="5" type="noConversion"/>
  </si>
  <si>
    <t>811 전년도이월금</t>
    <phoneticPr fontId="5" type="noConversion"/>
  </si>
  <si>
    <t>812 전년도이월금(후원금)</t>
    <phoneticPr fontId="5" type="noConversion"/>
  </si>
  <si>
    <t>09 잡수입</t>
    <phoneticPr fontId="5" type="noConversion"/>
  </si>
  <si>
    <t>91 잡수입</t>
    <phoneticPr fontId="5" type="noConversion"/>
  </si>
  <si>
    <t>911 불용품매각대</t>
    <phoneticPr fontId="5" type="noConversion"/>
  </si>
  <si>
    <t>912 기타예금이자</t>
    <phoneticPr fontId="5" type="noConversion"/>
  </si>
  <si>
    <t>913 기타잡수입</t>
    <phoneticPr fontId="5" type="noConversion"/>
  </si>
  <si>
    <t xml:space="preserve">     (단위: 원)</t>
    <phoneticPr fontId="5" type="noConversion"/>
  </si>
  <si>
    <t>01 사무비</t>
    <phoneticPr fontId="5" type="noConversion"/>
  </si>
  <si>
    <t>11 인건비</t>
    <phoneticPr fontId="5" type="noConversion"/>
  </si>
  <si>
    <t>12 업무추진비</t>
    <phoneticPr fontId="5" type="noConversion"/>
  </si>
  <si>
    <t>121 기관운영비</t>
    <phoneticPr fontId="5" type="noConversion"/>
  </si>
  <si>
    <t>122 직책보조비</t>
    <phoneticPr fontId="5" type="noConversion"/>
  </si>
  <si>
    <t>123 회의비</t>
    <phoneticPr fontId="5" type="noConversion"/>
  </si>
  <si>
    <t>13 운영비</t>
    <phoneticPr fontId="5" type="noConversion"/>
  </si>
  <si>
    <t>131 여비</t>
    <phoneticPr fontId="5" type="noConversion"/>
  </si>
  <si>
    <t>132 수용및수수료</t>
    <phoneticPr fontId="5" type="noConversion"/>
  </si>
  <si>
    <t>133 공공요금</t>
    <phoneticPr fontId="5" type="noConversion"/>
  </si>
  <si>
    <t>134 제세공과금</t>
    <phoneticPr fontId="5" type="noConversion"/>
  </si>
  <si>
    <t>135 차량비</t>
    <phoneticPr fontId="5" type="noConversion"/>
  </si>
  <si>
    <t>02 재산조성비</t>
    <phoneticPr fontId="5" type="noConversion"/>
  </si>
  <si>
    <t>21 시설비</t>
    <phoneticPr fontId="5" type="noConversion"/>
  </si>
  <si>
    <t>211 시설비</t>
    <phoneticPr fontId="5" type="noConversion"/>
  </si>
  <si>
    <t>212 자산취득비</t>
    <phoneticPr fontId="5" type="noConversion"/>
  </si>
  <si>
    <t>213 시설장비유지비</t>
    <phoneticPr fontId="5" type="noConversion"/>
  </si>
  <si>
    <t>03 사업비</t>
    <phoneticPr fontId="5" type="noConversion"/>
  </si>
  <si>
    <t>31 일반사업비</t>
    <phoneticPr fontId="5" type="noConversion"/>
  </si>
  <si>
    <t>311 무의탁무료급식</t>
    <phoneticPr fontId="5" type="noConversion"/>
  </si>
  <si>
    <t>312 자원봉사자관리</t>
    <phoneticPr fontId="5" type="noConversion"/>
  </si>
  <si>
    <t>314 홍보계몽사업</t>
    <phoneticPr fontId="5" type="noConversion"/>
  </si>
  <si>
    <t>316 직원교육및연수</t>
    <phoneticPr fontId="5" type="noConversion"/>
  </si>
  <si>
    <t>317 기타사업비</t>
    <phoneticPr fontId="5" type="noConversion"/>
  </si>
  <si>
    <t>04 전출금</t>
    <phoneticPr fontId="5" type="noConversion"/>
  </si>
  <si>
    <t>41 전출금</t>
    <phoneticPr fontId="5" type="noConversion"/>
  </si>
  <si>
    <t>411 시설전출금</t>
    <phoneticPr fontId="5" type="noConversion"/>
  </si>
  <si>
    <t>412 무량수전시설전출금(후원금)</t>
    <phoneticPr fontId="5" type="noConversion"/>
  </si>
  <si>
    <t>413 참좋은노인복지센터시설전출금(후원금)</t>
    <phoneticPr fontId="5" type="noConversion"/>
  </si>
  <si>
    <t>414 지역아동센터시설전출금(후원금)</t>
    <phoneticPr fontId="5" type="noConversion"/>
  </si>
  <si>
    <t>415 참좋은우리집시설전출금(후원금)</t>
    <phoneticPr fontId="5" type="noConversion"/>
  </si>
  <si>
    <t>416 참좋은기억학교 시설전출금(후원금)</t>
    <phoneticPr fontId="5" type="noConversion"/>
  </si>
  <si>
    <t>418참좋은주간보호센터시설전출금(후원금)</t>
    <phoneticPr fontId="5" type="noConversion"/>
  </si>
  <si>
    <t>05과년도지출</t>
    <phoneticPr fontId="5" type="noConversion"/>
  </si>
  <si>
    <t>51과년도지출</t>
    <phoneticPr fontId="5" type="noConversion"/>
  </si>
  <si>
    <t>511과년도지출</t>
    <phoneticPr fontId="5" type="noConversion"/>
  </si>
  <si>
    <t>06 상환금</t>
    <phoneticPr fontId="5" type="noConversion"/>
  </si>
  <si>
    <t>61 부채상환금</t>
    <phoneticPr fontId="5" type="noConversion"/>
  </si>
  <si>
    <t>611 원금상환금</t>
    <phoneticPr fontId="5" type="noConversion"/>
  </si>
  <si>
    <t>612 이자지급금</t>
    <phoneticPr fontId="5" type="noConversion"/>
  </si>
  <si>
    <t>07 잡지출</t>
    <phoneticPr fontId="5" type="noConversion"/>
  </si>
  <si>
    <t>71 잡지출</t>
    <phoneticPr fontId="5" type="noConversion"/>
  </si>
  <si>
    <t>잡지출</t>
    <phoneticPr fontId="5" type="noConversion"/>
  </si>
  <si>
    <t>08 예비비</t>
    <phoneticPr fontId="5" type="noConversion"/>
  </si>
  <si>
    <t>81 예비비</t>
    <phoneticPr fontId="5" type="noConversion"/>
  </si>
  <si>
    <t>811 예비비</t>
    <phoneticPr fontId="5" type="noConversion"/>
  </si>
  <si>
    <t>811 반환금</t>
    <phoneticPr fontId="5" type="noConversion"/>
  </si>
  <si>
    <t>비고</t>
    <phoneticPr fontId="5" type="noConversion"/>
  </si>
  <si>
    <t>비고</t>
    <phoneticPr fontId="5" type="noConversion"/>
  </si>
  <si>
    <t>1. 2017년 세입예산 내역</t>
    <phoneticPr fontId="3" type="noConversion"/>
  </si>
  <si>
    <t>2. 2017년 세출예산 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</si>
</sst>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7.5"/>
      <name val="돋움"/>
      <family val="3"/>
      <charset val="129"/>
    </font>
    <font>
      <b/>
      <sz val="9"/>
      <name val="돋움"/>
      <family val="3"/>
      <charset val="129"/>
    </font>
    <font>
      <sz val="7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0" fillId="0" borderId="5" xfId="0" applyNumberFormat="1" applyBorder="1">
      <alignment vertical="center"/>
    </xf>
    <xf numFmtId="3" fontId="0" fillId="0" borderId="6" xfId="0" applyNumberFormat="1" applyBorder="1">
      <alignment vertical="center"/>
    </xf>
    <xf numFmtId="3" fontId="4" fillId="0" borderId="7" xfId="1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vertical="center" shrinkToFit="1"/>
    </xf>
    <xf numFmtId="3" fontId="8" fillId="0" borderId="9" xfId="0" applyNumberFormat="1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left" vertical="center"/>
    </xf>
    <xf numFmtId="3" fontId="8" fillId="0" borderId="10" xfId="0" applyNumberFormat="1" applyFont="1" applyBorder="1" applyAlignment="1">
      <alignment horizontal="left" vertical="center"/>
    </xf>
    <xf numFmtId="3" fontId="4" fillId="0" borderId="11" xfId="1" applyNumberFormat="1" applyFont="1" applyBorder="1" applyAlignment="1">
      <alignment horizontal="right" vertical="center"/>
    </xf>
    <xf numFmtId="3" fontId="8" fillId="0" borderId="11" xfId="1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vertical="center" shrinkToFit="1"/>
    </xf>
    <xf numFmtId="3" fontId="8" fillId="0" borderId="13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horizontal="left" vertical="center"/>
    </xf>
    <xf numFmtId="3" fontId="8" fillId="0" borderId="15" xfId="0" applyNumberFormat="1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left" vertical="center" shrinkToFit="1"/>
    </xf>
    <xf numFmtId="3" fontId="8" fillId="0" borderId="7" xfId="0" applyNumberFormat="1" applyFont="1" applyBorder="1" applyAlignment="1">
      <alignment horizontal="left" vertical="center"/>
    </xf>
    <xf numFmtId="3" fontId="8" fillId="0" borderId="10" xfId="0" applyNumberFormat="1" applyFont="1" applyBorder="1" applyAlignment="1">
      <alignment horizontal="left" vertical="center" shrinkToFit="1"/>
    </xf>
    <xf numFmtId="3" fontId="8" fillId="0" borderId="16" xfId="0" applyNumberFormat="1" applyFont="1" applyBorder="1" applyAlignment="1">
      <alignment horizontal="left" vertical="center"/>
    </xf>
    <xf numFmtId="3" fontId="8" fillId="0" borderId="17" xfId="0" applyNumberFormat="1" applyFont="1" applyBorder="1" applyAlignment="1">
      <alignment horizontal="left" vertical="center"/>
    </xf>
    <xf numFmtId="3" fontId="8" fillId="0" borderId="18" xfId="0" applyNumberFormat="1" applyFont="1" applyBorder="1" applyAlignment="1">
      <alignment horizontal="left" vertical="center"/>
    </xf>
    <xf numFmtId="3" fontId="8" fillId="0" borderId="19" xfId="0" applyNumberFormat="1" applyFont="1" applyBorder="1" applyAlignment="1">
      <alignment horizontal="left" vertical="center"/>
    </xf>
    <xf numFmtId="3" fontId="9" fillId="0" borderId="12" xfId="0" applyNumberFormat="1" applyFont="1" applyBorder="1" applyAlignment="1">
      <alignment vertical="center" wrapText="1"/>
    </xf>
    <xf numFmtId="3" fontId="8" fillId="0" borderId="20" xfId="0" applyNumberFormat="1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center" vertical="center" shrinkToFit="1"/>
    </xf>
    <xf numFmtId="3" fontId="9" fillId="0" borderId="11" xfId="0" applyNumberFormat="1" applyFont="1" applyBorder="1" applyAlignment="1">
      <alignment horizontal="left" vertical="center" shrinkToFit="1"/>
    </xf>
    <xf numFmtId="3" fontId="8" fillId="0" borderId="4" xfId="0" applyNumberFormat="1" applyFont="1" applyBorder="1" applyAlignment="1">
      <alignment horizontal="left" vertical="center"/>
    </xf>
    <xf numFmtId="3" fontId="9" fillId="0" borderId="12" xfId="0" applyNumberFormat="1" applyFont="1" applyBorder="1" applyAlignment="1">
      <alignment vertical="center" wrapText="1" shrinkToFit="1"/>
    </xf>
    <xf numFmtId="3" fontId="8" fillId="0" borderId="6" xfId="0" applyNumberFormat="1" applyFont="1" applyBorder="1" applyAlignment="1">
      <alignment horizontal="left" vertical="center" shrinkToFit="1"/>
    </xf>
    <xf numFmtId="3" fontId="8" fillId="0" borderId="7" xfId="1" applyNumberFormat="1" applyFont="1" applyBorder="1" applyAlignment="1">
      <alignment horizontal="right" vertical="center"/>
    </xf>
    <xf numFmtId="3" fontId="9" fillId="0" borderId="21" xfId="1" applyNumberFormat="1" applyFont="1" applyBorder="1" applyAlignment="1">
      <alignment horizontal="right" vertical="center"/>
    </xf>
    <xf numFmtId="3" fontId="8" fillId="0" borderId="22" xfId="0" applyNumberFormat="1" applyFont="1" applyBorder="1" applyAlignment="1">
      <alignment horizontal="left" vertical="center"/>
    </xf>
    <xf numFmtId="3" fontId="8" fillId="0" borderId="23" xfId="0" applyNumberFormat="1" applyFont="1" applyBorder="1" applyAlignment="1">
      <alignment horizontal="left" vertical="center"/>
    </xf>
    <xf numFmtId="3" fontId="8" fillId="0" borderId="24" xfId="0" applyNumberFormat="1" applyFont="1" applyBorder="1" applyAlignment="1">
      <alignment horizontal="left" vertical="center" shrinkToFit="1"/>
    </xf>
    <xf numFmtId="3" fontId="8" fillId="0" borderId="24" xfId="1" applyNumberFormat="1" applyFont="1" applyBorder="1" applyAlignment="1">
      <alignment horizontal="right" vertical="center"/>
    </xf>
    <xf numFmtId="3" fontId="10" fillId="0" borderId="25" xfId="0" applyNumberFormat="1" applyFont="1" applyBorder="1" applyAlignment="1">
      <alignment vertical="center" wrapText="1" shrinkToFit="1"/>
    </xf>
    <xf numFmtId="3" fontId="8" fillId="0" borderId="0" xfId="0" applyNumberFormat="1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left" vertical="center" shrinkToFit="1"/>
    </xf>
    <xf numFmtId="3" fontId="8" fillId="0" borderId="0" xfId="1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vertical="center" wrapText="1" shrinkToFit="1"/>
    </xf>
    <xf numFmtId="3" fontId="2" fillId="0" borderId="0" xfId="0" applyNumberFormat="1" applyFont="1" applyAlignment="1">
      <alignment horizontal="left" vertical="center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shrinkToFit="1"/>
    </xf>
    <xf numFmtId="3" fontId="8" fillId="0" borderId="3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vertical="center" wrapText="1"/>
    </xf>
    <xf numFmtId="3" fontId="11" fillId="0" borderId="11" xfId="1" applyNumberFormat="1" applyFont="1" applyBorder="1" applyAlignment="1">
      <alignment horizontal="right" vertical="center"/>
    </xf>
    <xf numFmtId="3" fontId="9" fillId="0" borderId="11" xfId="1" applyNumberFormat="1" applyFont="1" applyBorder="1" applyAlignment="1">
      <alignment horizontal="right" vertical="center"/>
    </xf>
    <xf numFmtId="3" fontId="8" fillId="0" borderId="26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horizontal="left" vertical="center" shrinkToFit="1"/>
    </xf>
    <xf numFmtId="3" fontId="9" fillId="0" borderId="28" xfId="0" applyNumberFormat="1" applyFont="1" applyBorder="1" applyAlignment="1">
      <alignment vertical="center" wrapText="1"/>
    </xf>
    <xf numFmtId="3" fontId="8" fillId="0" borderId="21" xfId="0" applyNumberFormat="1" applyFont="1" applyBorder="1" applyAlignment="1">
      <alignment horizontal="left" vertical="center" shrinkToFit="1"/>
    </xf>
    <xf numFmtId="3" fontId="8" fillId="0" borderId="29" xfId="0" applyNumberFormat="1" applyFont="1" applyBorder="1" applyAlignment="1">
      <alignment horizontal="left" vertical="center"/>
    </xf>
    <xf numFmtId="3" fontId="8" fillId="0" borderId="30" xfId="0" applyNumberFormat="1" applyFont="1" applyBorder="1" applyAlignment="1">
      <alignment horizontal="left" vertical="center"/>
    </xf>
    <xf numFmtId="3" fontId="0" fillId="0" borderId="29" xfId="0" applyNumberFormat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5" fillId="0" borderId="12" xfId="0" applyNumberFormat="1" applyFont="1" applyBorder="1" applyAlignment="1">
      <alignment vertical="center" wrapText="1"/>
    </xf>
    <xf numFmtId="3" fontId="5" fillId="0" borderId="21" xfId="0" applyNumberFormat="1" applyFont="1" applyBorder="1" applyAlignment="1">
      <alignment horizontal="left" vertical="center" wrapText="1" shrinkToFit="1"/>
    </xf>
    <xf numFmtId="3" fontId="12" fillId="0" borderId="21" xfId="0" applyNumberFormat="1" applyFont="1" applyBorder="1" applyAlignment="1">
      <alignment horizontal="left" vertical="center" wrapText="1" shrinkToFit="1"/>
    </xf>
    <xf numFmtId="3" fontId="5" fillId="0" borderId="28" xfId="0" applyNumberFormat="1" applyFont="1" applyBorder="1" applyAlignment="1">
      <alignment vertical="center" wrapText="1"/>
    </xf>
    <xf numFmtId="3" fontId="0" fillId="0" borderId="27" xfId="0" applyNumberFormat="1" applyBorder="1" applyAlignment="1">
      <alignment horizontal="left" vertical="center"/>
    </xf>
    <xf numFmtId="3" fontId="5" fillId="0" borderId="11" xfId="0" applyNumberFormat="1" applyFont="1" applyBorder="1" applyAlignment="1">
      <alignment horizontal="left" vertical="center" wrapText="1" shrinkToFit="1"/>
    </xf>
    <xf numFmtId="3" fontId="8" fillId="0" borderId="31" xfId="0" applyNumberFormat="1" applyFont="1" applyBorder="1" applyAlignment="1">
      <alignment horizontal="left" vertical="center" shrinkToFit="1"/>
    </xf>
    <xf numFmtId="3" fontId="8" fillId="0" borderId="32" xfId="0" applyNumberFormat="1" applyFont="1" applyBorder="1" applyAlignment="1">
      <alignment horizontal="left" vertical="center"/>
    </xf>
    <xf numFmtId="3" fontId="8" fillId="0" borderId="33" xfId="0" applyNumberFormat="1" applyFont="1" applyBorder="1" applyAlignment="1">
      <alignment horizontal="left" vertical="center"/>
    </xf>
    <xf numFmtId="3" fontId="0" fillId="0" borderId="34" xfId="0" applyNumberFormat="1" applyBorder="1" applyAlignment="1">
      <alignment horizontal="left" vertical="center"/>
    </xf>
    <xf numFmtId="3" fontId="9" fillId="0" borderId="24" xfId="1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vertical="center" wrapText="1"/>
    </xf>
    <xf numFmtId="3" fontId="0" fillId="0" borderId="0" xfId="0" applyNumberFormat="1" applyBorder="1">
      <alignment vertical="center"/>
    </xf>
    <xf numFmtId="3" fontId="0" fillId="0" borderId="5" xfId="0" applyNumberFormat="1" applyBorder="1">
      <alignment vertical="center"/>
    </xf>
    <xf numFmtId="3" fontId="11" fillId="0" borderId="7" xfId="1" applyNumberFormat="1" applyFont="1" applyBorder="1" applyAlignment="1">
      <alignment horizontal="right" vertical="center"/>
    </xf>
    <xf numFmtId="3" fontId="9" fillId="0" borderId="7" xfId="1" applyNumberFormat="1" applyFont="1" applyBorder="1" applyAlignment="1">
      <alignment horizontal="right" vertical="center"/>
    </xf>
    <xf numFmtId="3" fontId="0" fillId="0" borderId="15" xfId="0" applyNumberFormat="1" applyBorder="1">
      <alignment vertical="center"/>
    </xf>
    <xf numFmtId="3" fontId="11" fillId="0" borderId="28" xfId="0" applyNumberFormat="1" applyFont="1" applyBorder="1" applyAlignment="1">
      <alignment vertical="center" wrapText="1"/>
    </xf>
    <xf numFmtId="3" fontId="0" fillId="0" borderId="23" xfId="0" applyNumberFormat="1" applyBorder="1">
      <alignment vertical="center"/>
    </xf>
    <xf numFmtId="3" fontId="9" fillId="0" borderId="25" xfId="0" applyNumberFormat="1" applyFont="1" applyBorder="1" applyAlignment="1">
      <alignment vertical="center" wrapText="1"/>
    </xf>
  </cellXfs>
  <cellStyles count="5">
    <cellStyle name="쉼표 [0]" xfId="1" builtinId="6"/>
    <cellStyle name="쉼표 [0] 2" xfId="2"/>
    <cellStyle name="표준" xfId="0" builtinId="0"/>
    <cellStyle name="표준 2" xfId="3"/>
    <cellStyle name="표준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view="pageBreakPreview" topLeftCell="A16" zoomScaleNormal="100" zoomScaleSheetLayoutView="100" workbookViewId="0">
      <selection activeCell="A44" sqref="A44:G44"/>
    </sheetView>
  </sheetViews>
  <sheetFormatPr defaultRowHeight="16.5" x14ac:dyDescent="0.3"/>
  <cols>
    <col min="1" max="1" width="2.75" customWidth="1"/>
    <col min="2" max="2" width="4.125" customWidth="1"/>
    <col min="3" max="3" width="14.625" customWidth="1"/>
    <col min="4" max="4" width="14.375" customWidth="1"/>
    <col min="5" max="5" width="14.5" customWidth="1"/>
    <col min="6" max="6" width="13.25" customWidth="1"/>
    <col min="7" max="7" width="25.25" customWidth="1"/>
    <col min="257" max="257" width="10.875" customWidth="1"/>
    <col min="258" max="258" width="12.5" customWidth="1"/>
    <col min="259" max="259" width="15.125" customWidth="1"/>
    <col min="260" max="260" width="20" customWidth="1"/>
    <col min="261" max="261" width="20.25" customWidth="1"/>
    <col min="262" max="262" width="16.375" customWidth="1"/>
    <col min="263" max="263" width="37.125" customWidth="1"/>
    <col min="513" max="513" width="10.875" customWidth="1"/>
    <col min="514" max="514" width="12.5" customWidth="1"/>
    <col min="515" max="515" width="15.125" customWidth="1"/>
    <col min="516" max="516" width="20" customWidth="1"/>
    <col min="517" max="517" width="20.25" customWidth="1"/>
    <col min="518" max="518" width="16.375" customWidth="1"/>
    <col min="519" max="519" width="37.125" customWidth="1"/>
    <col min="769" max="769" width="10.875" customWidth="1"/>
    <col min="770" max="770" width="12.5" customWidth="1"/>
    <col min="771" max="771" width="15.125" customWidth="1"/>
    <col min="772" max="772" width="20" customWidth="1"/>
    <col min="773" max="773" width="20.25" customWidth="1"/>
    <col min="774" max="774" width="16.375" customWidth="1"/>
    <col min="775" max="775" width="37.125" customWidth="1"/>
    <col min="1025" max="1025" width="10.875" customWidth="1"/>
    <col min="1026" max="1026" width="12.5" customWidth="1"/>
    <col min="1027" max="1027" width="15.125" customWidth="1"/>
    <col min="1028" max="1028" width="20" customWidth="1"/>
    <col min="1029" max="1029" width="20.25" customWidth="1"/>
    <col min="1030" max="1030" width="16.375" customWidth="1"/>
    <col min="1031" max="1031" width="37.125" customWidth="1"/>
    <col min="1281" max="1281" width="10.875" customWidth="1"/>
    <col min="1282" max="1282" width="12.5" customWidth="1"/>
    <col min="1283" max="1283" width="15.125" customWidth="1"/>
    <col min="1284" max="1284" width="20" customWidth="1"/>
    <col min="1285" max="1285" width="20.25" customWidth="1"/>
    <col min="1286" max="1286" width="16.375" customWidth="1"/>
    <col min="1287" max="1287" width="37.125" customWidth="1"/>
    <col min="1537" max="1537" width="10.875" customWidth="1"/>
    <col min="1538" max="1538" width="12.5" customWidth="1"/>
    <col min="1539" max="1539" width="15.125" customWidth="1"/>
    <col min="1540" max="1540" width="20" customWidth="1"/>
    <col min="1541" max="1541" width="20.25" customWidth="1"/>
    <col min="1542" max="1542" width="16.375" customWidth="1"/>
    <col min="1543" max="1543" width="37.125" customWidth="1"/>
    <col min="1793" max="1793" width="10.875" customWidth="1"/>
    <col min="1794" max="1794" width="12.5" customWidth="1"/>
    <col min="1795" max="1795" width="15.125" customWidth="1"/>
    <col min="1796" max="1796" width="20" customWidth="1"/>
    <col min="1797" max="1797" width="20.25" customWidth="1"/>
    <col min="1798" max="1798" width="16.375" customWidth="1"/>
    <col min="1799" max="1799" width="37.125" customWidth="1"/>
    <col min="2049" max="2049" width="10.875" customWidth="1"/>
    <col min="2050" max="2050" width="12.5" customWidth="1"/>
    <col min="2051" max="2051" width="15.125" customWidth="1"/>
    <col min="2052" max="2052" width="20" customWidth="1"/>
    <col min="2053" max="2053" width="20.25" customWidth="1"/>
    <col min="2054" max="2054" width="16.375" customWidth="1"/>
    <col min="2055" max="2055" width="37.125" customWidth="1"/>
    <col min="2305" max="2305" width="10.875" customWidth="1"/>
    <col min="2306" max="2306" width="12.5" customWidth="1"/>
    <col min="2307" max="2307" width="15.125" customWidth="1"/>
    <col min="2308" max="2308" width="20" customWidth="1"/>
    <col min="2309" max="2309" width="20.25" customWidth="1"/>
    <col min="2310" max="2310" width="16.375" customWidth="1"/>
    <col min="2311" max="2311" width="37.125" customWidth="1"/>
    <col min="2561" max="2561" width="10.875" customWidth="1"/>
    <col min="2562" max="2562" width="12.5" customWidth="1"/>
    <col min="2563" max="2563" width="15.125" customWidth="1"/>
    <col min="2564" max="2564" width="20" customWidth="1"/>
    <col min="2565" max="2565" width="20.25" customWidth="1"/>
    <col min="2566" max="2566" width="16.375" customWidth="1"/>
    <col min="2567" max="2567" width="37.125" customWidth="1"/>
    <col min="2817" max="2817" width="10.875" customWidth="1"/>
    <col min="2818" max="2818" width="12.5" customWidth="1"/>
    <col min="2819" max="2819" width="15.125" customWidth="1"/>
    <col min="2820" max="2820" width="20" customWidth="1"/>
    <col min="2821" max="2821" width="20.25" customWidth="1"/>
    <col min="2822" max="2822" width="16.375" customWidth="1"/>
    <col min="2823" max="2823" width="37.125" customWidth="1"/>
    <col min="3073" max="3073" width="10.875" customWidth="1"/>
    <col min="3074" max="3074" width="12.5" customWidth="1"/>
    <col min="3075" max="3075" width="15.125" customWidth="1"/>
    <col min="3076" max="3076" width="20" customWidth="1"/>
    <col min="3077" max="3077" width="20.25" customWidth="1"/>
    <col min="3078" max="3078" width="16.375" customWidth="1"/>
    <col min="3079" max="3079" width="37.125" customWidth="1"/>
    <col min="3329" max="3329" width="10.875" customWidth="1"/>
    <col min="3330" max="3330" width="12.5" customWidth="1"/>
    <col min="3331" max="3331" width="15.125" customWidth="1"/>
    <col min="3332" max="3332" width="20" customWidth="1"/>
    <col min="3333" max="3333" width="20.25" customWidth="1"/>
    <col min="3334" max="3334" width="16.375" customWidth="1"/>
    <col min="3335" max="3335" width="37.125" customWidth="1"/>
    <col min="3585" max="3585" width="10.875" customWidth="1"/>
    <col min="3586" max="3586" width="12.5" customWidth="1"/>
    <col min="3587" max="3587" width="15.125" customWidth="1"/>
    <col min="3588" max="3588" width="20" customWidth="1"/>
    <col min="3589" max="3589" width="20.25" customWidth="1"/>
    <col min="3590" max="3590" width="16.375" customWidth="1"/>
    <col min="3591" max="3591" width="37.125" customWidth="1"/>
    <col min="3841" max="3841" width="10.875" customWidth="1"/>
    <col min="3842" max="3842" width="12.5" customWidth="1"/>
    <col min="3843" max="3843" width="15.125" customWidth="1"/>
    <col min="3844" max="3844" width="20" customWidth="1"/>
    <col min="3845" max="3845" width="20.25" customWidth="1"/>
    <col min="3846" max="3846" width="16.375" customWidth="1"/>
    <col min="3847" max="3847" width="37.125" customWidth="1"/>
    <col min="4097" max="4097" width="10.875" customWidth="1"/>
    <col min="4098" max="4098" width="12.5" customWidth="1"/>
    <col min="4099" max="4099" width="15.125" customWidth="1"/>
    <col min="4100" max="4100" width="20" customWidth="1"/>
    <col min="4101" max="4101" width="20.25" customWidth="1"/>
    <col min="4102" max="4102" width="16.375" customWidth="1"/>
    <col min="4103" max="4103" width="37.125" customWidth="1"/>
    <col min="4353" max="4353" width="10.875" customWidth="1"/>
    <col min="4354" max="4354" width="12.5" customWidth="1"/>
    <col min="4355" max="4355" width="15.125" customWidth="1"/>
    <col min="4356" max="4356" width="20" customWidth="1"/>
    <col min="4357" max="4357" width="20.25" customWidth="1"/>
    <col min="4358" max="4358" width="16.375" customWidth="1"/>
    <col min="4359" max="4359" width="37.125" customWidth="1"/>
    <col min="4609" max="4609" width="10.875" customWidth="1"/>
    <col min="4610" max="4610" width="12.5" customWidth="1"/>
    <col min="4611" max="4611" width="15.125" customWidth="1"/>
    <col min="4612" max="4612" width="20" customWidth="1"/>
    <col min="4613" max="4613" width="20.25" customWidth="1"/>
    <col min="4614" max="4614" width="16.375" customWidth="1"/>
    <col min="4615" max="4615" width="37.125" customWidth="1"/>
    <col min="4865" max="4865" width="10.875" customWidth="1"/>
    <col min="4866" max="4866" width="12.5" customWidth="1"/>
    <col min="4867" max="4867" width="15.125" customWidth="1"/>
    <col min="4868" max="4868" width="20" customWidth="1"/>
    <col min="4869" max="4869" width="20.25" customWidth="1"/>
    <col min="4870" max="4870" width="16.375" customWidth="1"/>
    <col min="4871" max="4871" width="37.125" customWidth="1"/>
    <col min="5121" max="5121" width="10.875" customWidth="1"/>
    <col min="5122" max="5122" width="12.5" customWidth="1"/>
    <col min="5123" max="5123" width="15.125" customWidth="1"/>
    <col min="5124" max="5124" width="20" customWidth="1"/>
    <col min="5125" max="5125" width="20.25" customWidth="1"/>
    <col min="5126" max="5126" width="16.375" customWidth="1"/>
    <col min="5127" max="5127" width="37.125" customWidth="1"/>
    <col min="5377" max="5377" width="10.875" customWidth="1"/>
    <col min="5378" max="5378" width="12.5" customWidth="1"/>
    <col min="5379" max="5379" width="15.125" customWidth="1"/>
    <col min="5380" max="5380" width="20" customWidth="1"/>
    <col min="5381" max="5381" width="20.25" customWidth="1"/>
    <col min="5382" max="5382" width="16.375" customWidth="1"/>
    <col min="5383" max="5383" width="37.125" customWidth="1"/>
    <col min="5633" max="5633" width="10.875" customWidth="1"/>
    <col min="5634" max="5634" width="12.5" customWidth="1"/>
    <col min="5635" max="5635" width="15.125" customWidth="1"/>
    <col min="5636" max="5636" width="20" customWidth="1"/>
    <col min="5637" max="5637" width="20.25" customWidth="1"/>
    <col min="5638" max="5638" width="16.375" customWidth="1"/>
    <col min="5639" max="5639" width="37.125" customWidth="1"/>
    <col min="5889" max="5889" width="10.875" customWidth="1"/>
    <col min="5890" max="5890" width="12.5" customWidth="1"/>
    <col min="5891" max="5891" width="15.125" customWidth="1"/>
    <col min="5892" max="5892" width="20" customWidth="1"/>
    <col min="5893" max="5893" width="20.25" customWidth="1"/>
    <col min="5894" max="5894" width="16.375" customWidth="1"/>
    <col min="5895" max="5895" width="37.125" customWidth="1"/>
    <col min="6145" max="6145" width="10.875" customWidth="1"/>
    <col min="6146" max="6146" width="12.5" customWidth="1"/>
    <col min="6147" max="6147" width="15.125" customWidth="1"/>
    <col min="6148" max="6148" width="20" customWidth="1"/>
    <col min="6149" max="6149" width="20.25" customWidth="1"/>
    <col min="6150" max="6150" width="16.375" customWidth="1"/>
    <col min="6151" max="6151" width="37.125" customWidth="1"/>
    <col min="6401" max="6401" width="10.875" customWidth="1"/>
    <col min="6402" max="6402" width="12.5" customWidth="1"/>
    <col min="6403" max="6403" width="15.125" customWidth="1"/>
    <col min="6404" max="6404" width="20" customWidth="1"/>
    <col min="6405" max="6405" width="20.25" customWidth="1"/>
    <col min="6406" max="6406" width="16.375" customWidth="1"/>
    <col min="6407" max="6407" width="37.125" customWidth="1"/>
    <col min="6657" max="6657" width="10.875" customWidth="1"/>
    <col min="6658" max="6658" width="12.5" customWidth="1"/>
    <col min="6659" max="6659" width="15.125" customWidth="1"/>
    <col min="6660" max="6660" width="20" customWidth="1"/>
    <col min="6661" max="6661" width="20.25" customWidth="1"/>
    <col min="6662" max="6662" width="16.375" customWidth="1"/>
    <col min="6663" max="6663" width="37.125" customWidth="1"/>
    <col min="6913" max="6913" width="10.875" customWidth="1"/>
    <col min="6914" max="6914" width="12.5" customWidth="1"/>
    <col min="6915" max="6915" width="15.125" customWidth="1"/>
    <col min="6916" max="6916" width="20" customWidth="1"/>
    <col min="6917" max="6917" width="20.25" customWidth="1"/>
    <col min="6918" max="6918" width="16.375" customWidth="1"/>
    <col min="6919" max="6919" width="37.125" customWidth="1"/>
    <col min="7169" max="7169" width="10.875" customWidth="1"/>
    <col min="7170" max="7170" width="12.5" customWidth="1"/>
    <col min="7171" max="7171" width="15.125" customWidth="1"/>
    <col min="7172" max="7172" width="20" customWidth="1"/>
    <col min="7173" max="7173" width="20.25" customWidth="1"/>
    <col min="7174" max="7174" width="16.375" customWidth="1"/>
    <col min="7175" max="7175" width="37.125" customWidth="1"/>
    <col min="7425" max="7425" width="10.875" customWidth="1"/>
    <col min="7426" max="7426" width="12.5" customWidth="1"/>
    <col min="7427" max="7427" width="15.125" customWidth="1"/>
    <col min="7428" max="7428" width="20" customWidth="1"/>
    <col min="7429" max="7429" width="20.25" customWidth="1"/>
    <col min="7430" max="7430" width="16.375" customWidth="1"/>
    <col min="7431" max="7431" width="37.125" customWidth="1"/>
    <col min="7681" max="7681" width="10.875" customWidth="1"/>
    <col min="7682" max="7682" width="12.5" customWidth="1"/>
    <col min="7683" max="7683" width="15.125" customWidth="1"/>
    <col min="7684" max="7684" width="20" customWidth="1"/>
    <col min="7685" max="7685" width="20.25" customWidth="1"/>
    <col min="7686" max="7686" width="16.375" customWidth="1"/>
    <col min="7687" max="7687" width="37.125" customWidth="1"/>
    <col min="7937" max="7937" width="10.875" customWidth="1"/>
    <col min="7938" max="7938" width="12.5" customWidth="1"/>
    <col min="7939" max="7939" width="15.125" customWidth="1"/>
    <col min="7940" max="7940" width="20" customWidth="1"/>
    <col min="7941" max="7941" width="20.25" customWidth="1"/>
    <col min="7942" max="7942" width="16.375" customWidth="1"/>
    <col min="7943" max="7943" width="37.125" customWidth="1"/>
    <col min="8193" max="8193" width="10.875" customWidth="1"/>
    <col min="8194" max="8194" width="12.5" customWidth="1"/>
    <col min="8195" max="8195" width="15.125" customWidth="1"/>
    <col min="8196" max="8196" width="20" customWidth="1"/>
    <col min="8197" max="8197" width="20.25" customWidth="1"/>
    <col min="8198" max="8198" width="16.375" customWidth="1"/>
    <col min="8199" max="8199" width="37.125" customWidth="1"/>
    <col min="8449" max="8449" width="10.875" customWidth="1"/>
    <col min="8450" max="8450" width="12.5" customWidth="1"/>
    <col min="8451" max="8451" width="15.125" customWidth="1"/>
    <col min="8452" max="8452" width="20" customWidth="1"/>
    <col min="8453" max="8453" width="20.25" customWidth="1"/>
    <col min="8454" max="8454" width="16.375" customWidth="1"/>
    <col min="8455" max="8455" width="37.125" customWidth="1"/>
    <col min="8705" max="8705" width="10.875" customWidth="1"/>
    <col min="8706" max="8706" width="12.5" customWidth="1"/>
    <col min="8707" max="8707" width="15.125" customWidth="1"/>
    <col min="8708" max="8708" width="20" customWidth="1"/>
    <col min="8709" max="8709" width="20.25" customWidth="1"/>
    <col min="8710" max="8710" width="16.375" customWidth="1"/>
    <col min="8711" max="8711" width="37.125" customWidth="1"/>
    <col min="8961" max="8961" width="10.875" customWidth="1"/>
    <col min="8962" max="8962" width="12.5" customWidth="1"/>
    <col min="8963" max="8963" width="15.125" customWidth="1"/>
    <col min="8964" max="8964" width="20" customWidth="1"/>
    <col min="8965" max="8965" width="20.25" customWidth="1"/>
    <col min="8966" max="8966" width="16.375" customWidth="1"/>
    <col min="8967" max="8967" width="37.125" customWidth="1"/>
    <col min="9217" max="9217" width="10.875" customWidth="1"/>
    <col min="9218" max="9218" width="12.5" customWidth="1"/>
    <col min="9219" max="9219" width="15.125" customWidth="1"/>
    <col min="9220" max="9220" width="20" customWidth="1"/>
    <col min="9221" max="9221" width="20.25" customWidth="1"/>
    <col min="9222" max="9222" width="16.375" customWidth="1"/>
    <col min="9223" max="9223" width="37.125" customWidth="1"/>
    <col min="9473" max="9473" width="10.875" customWidth="1"/>
    <col min="9474" max="9474" width="12.5" customWidth="1"/>
    <col min="9475" max="9475" width="15.125" customWidth="1"/>
    <col min="9476" max="9476" width="20" customWidth="1"/>
    <col min="9477" max="9477" width="20.25" customWidth="1"/>
    <col min="9478" max="9478" width="16.375" customWidth="1"/>
    <col min="9479" max="9479" width="37.125" customWidth="1"/>
    <col min="9729" max="9729" width="10.875" customWidth="1"/>
    <col min="9730" max="9730" width="12.5" customWidth="1"/>
    <col min="9731" max="9731" width="15.125" customWidth="1"/>
    <col min="9732" max="9732" width="20" customWidth="1"/>
    <col min="9733" max="9733" width="20.25" customWidth="1"/>
    <col min="9734" max="9734" width="16.375" customWidth="1"/>
    <col min="9735" max="9735" width="37.125" customWidth="1"/>
    <col min="9985" max="9985" width="10.875" customWidth="1"/>
    <col min="9986" max="9986" width="12.5" customWidth="1"/>
    <col min="9987" max="9987" width="15.125" customWidth="1"/>
    <col min="9988" max="9988" width="20" customWidth="1"/>
    <col min="9989" max="9989" width="20.25" customWidth="1"/>
    <col min="9990" max="9990" width="16.375" customWidth="1"/>
    <col min="9991" max="9991" width="37.125" customWidth="1"/>
    <col min="10241" max="10241" width="10.875" customWidth="1"/>
    <col min="10242" max="10242" width="12.5" customWidth="1"/>
    <col min="10243" max="10243" width="15.125" customWidth="1"/>
    <col min="10244" max="10244" width="20" customWidth="1"/>
    <col min="10245" max="10245" width="20.25" customWidth="1"/>
    <col min="10246" max="10246" width="16.375" customWidth="1"/>
    <col min="10247" max="10247" width="37.125" customWidth="1"/>
    <col min="10497" max="10497" width="10.875" customWidth="1"/>
    <col min="10498" max="10498" width="12.5" customWidth="1"/>
    <col min="10499" max="10499" width="15.125" customWidth="1"/>
    <col min="10500" max="10500" width="20" customWidth="1"/>
    <col min="10501" max="10501" width="20.25" customWidth="1"/>
    <col min="10502" max="10502" width="16.375" customWidth="1"/>
    <col min="10503" max="10503" width="37.125" customWidth="1"/>
    <col min="10753" max="10753" width="10.875" customWidth="1"/>
    <col min="10754" max="10754" width="12.5" customWidth="1"/>
    <col min="10755" max="10755" width="15.125" customWidth="1"/>
    <col min="10756" max="10756" width="20" customWidth="1"/>
    <col min="10757" max="10757" width="20.25" customWidth="1"/>
    <col min="10758" max="10758" width="16.375" customWidth="1"/>
    <col min="10759" max="10759" width="37.125" customWidth="1"/>
    <col min="11009" max="11009" width="10.875" customWidth="1"/>
    <col min="11010" max="11010" width="12.5" customWidth="1"/>
    <col min="11011" max="11011" width="15.125" customWidth="1"/>
    <col min="11012" max="11012" width="20" customWidth="1"/>
    <col min="11013" max="11013" width="20.25" customWidth="1"/>
    <col min="11014" max="11014" width="16.375" customWidth="1"/>
    <col min="11015" max="11015" width="37.125" customWidth="1"/>
    <col min="11265" max="11265" width="10.875" customWidth="1"/>
    <col min="11266" max="11266" width="12.5" customWidth="1"/>
    <col min="11267" max="11267" width="15.125" customWidth="1"/>
    <col min="11268" max="11268" width="20" customWidth="1"/>
    <col min="11269" max="11269" width="20.25" customWidth="1"/>
    <col min="11270" max="11270" width="16.375" customWidth="1"/>
    <col min="11271" max="11271" width="37.125" customWidth="1"/>
    <col min="11521" max="11521" width="10.875" customWidth="1"/>
    <col min="11522" max="11522" width="12.5" customWidth="1"/>
    <col min="11523" max="11523" width="15.125" customWidth="1"/>
    <col min="11524" max="11524" width="20" customWidth="1"/>
    <col min="11525" max="11525" width="20.25" customWidth="1"/>
    <col min="11526" max="11526" width="16.375" customWidth="1"/>
    <col min="11527" max="11527" width="37.125" customWidth="1"/>
    <col min="11777" max="11777" width="10.875" customWidth="1"/>
    <col min="11778" max="11778" width="12.5" customWidth="1"/>
    <col min="11779" max="11779" width="15.125" customWidth="1"/>
    <col min="11780" max="11780" width="20" customWidth="1"/>
    <col min="11781" max="11781" width="20.25" customWidth="1"/>
    <col min="11782" max="11782" width="16.375" customWidth="1"/>
    <col min="11783" max="11783" width="37.125" customWidth="1"/>
    <col min="12033" max="12033" width="10.875" customWidth="1"/>
    <col min="12034" max="12034" width="12.5" customWidth="1"/>
    <col min="12035" max="12035" width="15.125" customWidth="1"/>
    <col min="12036" max="12036" width="20" customWidth="1"/>
    <col min="12037" max="12037" width="20.25" customWidth="1"/>
    <col min="12038" max="12038" width="16.375" customWidth="1"/>
    <col min="12039" max="12039" width="37.125" customWidth="1"/>
    <col min="12289" max="12289" width="10.875" customWidth="1"/>
    <col min="12290" max="12290" width="12.5" customWidth="1"/>
    <col min="12291" max="12291" width="15.125" customWidth="1"/>
    <col min="12292" max="12292" width="20" customWidth="1"/>
    <col min="12293" max="12293" width="20.25" customWidth="1"/>
    <col min="12294" max="12294" width="16.375" customWidth="1"/>
    <col min="12295" max="12295" width="37.125" customWidth="1"/>
    <col min="12545" max="12545" width="10.875" customWidth="1"/>
    <col min="12546" max="12546" width="12.5" customWidth="1"/>
    <col min="12547" max="12547" width="15.125" customWidth="1"/>
    <col min="12548" max="12548" width="20" customWidth="1"/>
    <col min="12549" max="12549" width="20.25" customWidth="1"/>
    <col min="12550" max="12550" width="16.375" customWidth="1"/>
    <col min="12551" max="12551" width="37.125" customWidth="1"/>
    <col min="12801" max="12801" width="10.875" customWidth="1"/>
    <col min="12802" max="12802" width="12.5" customWidth="1"/>
    <col min="12803" max="12803" width="15.125" customWidth="1"/>
    <col min="12804" max="12804" width="20" customWidth="1"/>
    <col min="12805" max="12805" width="20.25" customWidth="1"/>
    <col min="12806" max="12806" width="16.375" customWidth="1"/>
    <col min="12807" max="12807" width="37.125" customWidth="1"/>
    <col min="13057" max="13057" width="10.875" customWidth="1"/>
    <col min="13058" max="13058" width="12.5" customWidth="1"/>
    <col min="13059" max="13059" width="15.125" customWidth="1"/>
    <col min="13060" max="13060" width="20" customWidth="1"/>
    <col min="13061" max="13061" width="20.25" customWidth="1"/>
    <col min="13062" max="13062" width="16.375" customWidth="1"/>
    <col min="13063" max="13063" width="37.125" customWidth="1"/>
    <col min="13313" max="13313" width="10.875" customWidth="1"/>
    <col min="13314" max="13314" width="12.5" customWidth="1"/>
    <col min="13315" max="13315" width="15.125" customWidth="1"/>
    <col min="13316" max="13316" width="20" customWidth="1"/>
    <col min="13317" max="13317" width="20.25" customWidth="1"/>
    <col min="13318" max="13318" width="16.375" customWidth="1"/>
    <col min="13319" max="13319" width="37.125" customWidth="1"/>
    <col min="13569" max="13569" width="10.875" customWidth="1"/>
    <col min="13570" max="13570" width="12.5" customWidth="1"/>
    <col min="13571" max="13571" width="15.125" customWidth="1"/>
    <col min="13572" max="13572" width="20" customWidth="1"/>
    <col min="13573" max="13573" width="20.25" customWidth="1"/>
    <col min="13574" max="13574" width="16.375" customWidth="1"/>
    <col min="13575" max="13575" width="37.125" customWidth="1"/>
    <col min="13825" max="13825" width="10.875" customWidth="1"/>
    <col min="13826" max="13826" width="12.5" customWidth="1"/>
    <col min="13827" max="13827" width="15.125" customWidth="1"/>
    <col min="13828" max="13828" width="20" customWidth="1"/>
    <col min="13829" max="13829" width="20.25" customWidth="1"/>
    <col min="13830" max="13830" width="16.375" customWidth="1"/>
    <col min="13831" max="13831" width="37.125" customWidth="1"/>
    <col min="14081" max="14081" width="10.875" customWidth="1"/>
    <col min="14082" max="14082" width="12.5" customWidth="1"/>
    <col min="14083" max="14083" width="15.125" customWidth="1"/>
    <col min="14084" max="14084" width="20" customWidth="1"/>
    <col min="14085" max="14085" width="20.25" customWidth="1"/>
    <col min="14086" max="14086" width="16.375" customWidth="1"/>
    <col min="14087" max="14087" width="37.125" customWidth="1"/>
    <col min="14337" max="14337" width="10.875" customWidth="1"/>
    <col min="14338" max="14338" width="12.5" customWidth="1"/>
    <col min="14339" max="14339" width="15.125" customWidth="1"/>
    <col min="14340" max="14340" width="20" customWidth="1"/>
    <col min="14341" max="14341" width="20.25" customWidth="1"/>
    <col min="14342" max="14342" width="16.375" customWidth="1"/>
    <col min="14343" max="14343" width="37.125" customWidth="1"/>
    <col min="14593" max="14593" width="10.875" customWidth="1"/>
    <col min="14594" max="14594" width="12.5" customWidth="1"/>
    <col min="14595" max="14595" width="15.125" customWidth="1"/>
    <col min="14596" max="14596" width="20" customWidth="1"/>
    <col min="14597" max="14597" width="20.25" customWidth="1"/>
    <col min="14598" max="14598" width="16.375" customWidth="1"/>
    <col min="14599" max="14599" width="37.125" customWidth="1"/>
    <col min="14849" max="14849" width="10.875" customWidth="1"/>
    <col min="14850" max="14850" width="12.5" customWidth="1"/>
    <col min="14851" max="14851" width="15.125" customWidth="1"/>
    <col min="14852" max="14852" width="20" customWidth="1"/>
    <col min="14853" max="14853" width="20.25" customWidth="1"/>
    <col min="14854" max="14854" width="16.375" customWidth="1"/>
    <col min="14855" max="14855" width="37.125" customWidth="1"/>
    <col min="15105" max="15105" width="10.875" customWidth="1"/>
    <col min="15106" max="15106" width="12.5" customWidth="1"/>
    <col min="15107" max="15107" width="15.125" customWidth="1"/>
    <col min="15108" max="15108" width="20" customWidth="1"/>
    <col min="15109" max="15109" width="20.25" customWidth="1"/>
    <col min="15110" max="15110" width="16.375" customWidth="1"/>
    <col min="15111" max="15111" width="37.125" customWidth="1"/>
    <col min="15361" max="15361" width="10.875" customWidth="1"/>
    <col min="15362" max="15362" width="12.5" customWidth="1"/>
    <col min="15363" max="15363" width="15.125" customWidth="1"/>
    <col min="15364" max="15364" width="20" customWidth="1"/>
    <col min="15365" max="15365" width="20.25" customWidth="1"/>
    <col min="15366" max="15366" width="16.375" customWidth="1"/>
    <col min="15367" max="15367" width="37.125" customWidth="1"/>
    <col min="15617" max="15617" width="10.875" customWidth="1"/>
    <col min="15618" max="15618" width="12.5" customWidth="1"/>
    <col min="15619" max="15619" width="15.125" customWidth="1"/>
    <col min="15620" max="15620" width="20" customWidth="1"/>
    <col min="15621" max="15621" width="20.25" customWidth="1"/>
    <col min="15622" max="15622" width="16.375" customWidth="1"/>
    <col min="15623" max="15623" width="37.125" customWidth="1"/>
    <col min="15873" max="15873" width="10.875" customWidth="1"/>
    <col min="15874" max="15874" width="12.5" customWidth="1"/>
    <col min="15875" max="15875" width="15.125" customWidth="1"/>
    <col min="15876" max="15876" width="20" customWidth="1"/>
    <col min="15877" max="15877" width="20.25" customWidth="1"/>
    <col min="15878" max="15878" width="16.375" customWidth="1"/>
    <col min="15879" max="15879" width="37.125" customWidth="1"/>
    <col min="16129" max="16129" width="10.875" customWidth="1"/>
    <col min="16130" max="16130" width="12.5" customWidth="1"/>
    <col min="16131" max="16131" width="15.125" customWidth="1"/>
    <col min="16132" max="16132" width="20" customWidth="1"/>
    <col min="16133" max="16133" width="20.25" customWidth="1"/>
    <col min="16134" max="16134" width="16.375" customWidth="1"/>
    <col min="16135" max="16135" width="37.125" customWidth="1"/>
  </cols>
  <sheetData>
    <row r="1" spans="1:7" ht="42.75" customHeight="1" x14ac:dyDescent="0.3">
      <c r="A1" s="1" t="s">
        <v>97</v>
      </c>
      <c r="B1" s="1"/>
      <c r="C1" s="1"/>
      <c r="D1" s="1"/>
      <c r="E1" s="1"/>
      <c r="F1" s="1"/>
      <c r="G1" s="1"/>
    </row>
    <row r="2" spans="1:7" ht="18" customHeight="1" x14ac:dyDescent="0.3">
      <c r="A2" s="2" t="s">
        <v>0</v>
      </c>
      <c r="B2" s="3"/>
      <c r="G2" s="4" t="s">
        <v>1</v>
      </c>
    </row>
    <row r="3" spans="1:7" ht="17.100000000000001" customHeight="1" x14ac:dyDescent="0.3">
      <c r="A3" s="5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6" t="s">
        <v>7</v>
      </c>
      <c r="G3" s="9" t="s">
        <v>95</v>
      </c>
    </row>
    <row r="4" spans="1:7" ht="17.100000000000001" customHeight="1" x14ac:dyDescent="0.3">
      <c r="A4" s="10" t="s">
        <v>8</v>
      </c>
      <c r="B4" s="11"/>
      <c r="C4" s="12"/>
      <c r="D4" s="13">
        <v>385174450</v>
      </c>
      <c r="E4" s="13">
        <f>E17+E23+E31+E34+E38</f>
        <v>230239900</v>
      </c>
      <c r="F4" s="13">
        <f>E4-D4</f>
        <v>-154934550</v>
      </c>
      <c r="G4" s="14"/>
    </row>
    <row r="5" spans="1:7" ht="17.100000000000001" customHeight="1" x14ac:dyDescent="0.3">
      <c r="A5" s="15" t="s">
        <v>9</v>
      </c>
      <c r="B5" s="16"/>
      <c r="C5" s="17"/>
      <c r="D5" s="18">
        <v>0</v>
      </c>
      <c r="E5" s="18">
        <f>E6</f>
        <v>0</v>
      </c>
      <c r="F5" s="19">
        <f>E5-D5</f>
        <v>0</v>
      </c>
      <c r="G5" s="20"/>
    </row>
    <row r="6" spans="1:7" ht="17.100000000000001" customHeight="1" x14ac:dyDescent="0.3">
      <c r="A6" s="21"/>
      <c r="B6" s="22" t="s">
        <v>10</v>
      </c>
      <c r="C6" s="17"/>
      <c r="D6" s="19">
        <v>0</v>
      </c>
      <c r="E6" s="19">
        <v>0</v>
      </c>
      <c r="F6" s="19">
        <f t="shared" ref="F6:F20" si="0">E6-D6</f>
        <v>0</v>
      </c>
      <c r="G6" s="20"/>
    </row>
    <row r="7" spans="1:7" ht="17.100000000000001" customHeight="1" x14ac:dyDescent="0.3">
      <c r="A7" s="21"/>
      <c r="B7" s="23"/>
      <c r="C7" s="24" t="s">
        <v>11</v>
      </c>
      <c r="D7" s="19">
        <v>0</v>
      </c>
      <c r="E7" s="19">
        <v>0</v>
      </c>
      <c r="F7" s="19">
        <f t="shared" si="0"/>
        <v>0</v>
      </c>
      <c r="G7" s="20"/>
    </row>
    <row r="8" spans="1:7" ht="17.100000000000001" customHeight="1" x14ac:dyDescent="0.3">
      <c r="A8" s="21"/>
      <c r="B8" s="23"/>
      <c r="C8" s="24" t="s">
        <v>12</v>
      </c>
      <c r="D8" s="19">
        <v>0</v>
      </c>
      <c r="E8" s="19">
        <v>0</v>
      </c>
      <c r="F8" s="19">
        <f t="shared" si="0"/>
        <v>0</v>
      </c>
      <c r="G8" s="20"/>
    </row>
    <row r="9" spans="1:7" ht="17.100000000000001" customHeight="1" x14ac:dyDescent="0.3">
      <c r="A9" s="21"/>
      <c r="B9" s="23"/>
      <c r="C9" s="24" t="s">
        <v>13</v>
      </c>
      <c r="D9" s="19">
        <v>0</v>
      </c>
      <c r="E9" s="19">
        <v>0</v>
      </c>
      <c r="F9" s="19">
        <f t="shared" si="0"/>
        <v>0</v>
      </c>
      <c r="G9" s="20"/>
    </row>
    <row r="10" spans="1:7" ht="17.100000000000001" customHeight="1" x14ac:dyDescent="0.3">
      <c r="A10" s="21"/>
      <c r="B10" s="25"/>
      <c r="C10" s="24" t="s">
        <v>14</v>
      </c>
      <c r="D10" s="19">
        <v>0</v>
      </c>
      <c r="E10" s="19">
        <v>0</v>
      </c>
      <c r="F10" s="19">
        <f t="shared" si="0"/>
        <v>0</v>
      </c>
      <c r="G10" s="20"/>
    </row>
    <row r="11" spans="1:7" ht="17.100000000000001" customHeight="1" x14ac:dyDescent="0.3">
      <c r="A11" s="15" t="s">
        <v>15</v>
      </c>
      <c r="B11" s="16"/>
      <c r="C11" s="26"/>
      <c r="D11" s="18">
        <v>0</v>
      </c>
      <c r="E11" s="18">
        <f>E12</f>
        <v>0</v>
      </c>
      <c r="F11" s="19">
        <f t="shared" si="0"/>
        <v>0</v>
      </c>
      <c r="G11" s="20"/>
    </row>
    <row r="12" spans="1:7" ht="17.100000000000001" customHeight="1" x14ac:dyDescent="0.3">
      <c r="A12" s="21"/>
      <c r="B12" s="22" t="s">
        <v>16</v>
      </c>
      <c r="C12" s="26"/>
      <c r="D12" s="19">
        <v>0</v>
      </c>
      <c r="E12" s="19">
        <v>0</v>
      </c>
      <c r="F12" s="19">
        <f t="shared" si="0"/>
        <v>0</v>
      </c>
      <c r="G12" s="20"/>
    </row>
    <row r="13" spans="1:7" ht="17.100000000000001" customHeight="1" x14ac:dyDescent="0.3">
      <c r="A13" s="21"/>
      <c r="B13" s="27"/>
      <c r="C13" s="24" t="s">
        <v>17</v>
      </c>
      <c r="D13" s="19">
        <v>0</v>
      </c>
      <c r="E13" s="19">
        <v>0</v>
      </c>
      <c r="F13" s="19">
        <f t="shared" si="0"/>
        <v>0</v>
      </c>
      <c r="G13" s="20"/>
    </row>
    <row r="14" spans="1:7" ht="17.100000000000001" customHeight="1" x14ac:dyDescent="0.3">
      <c r="A14" s="15" t="s">
        <v>18</v>
      </c>
      <c r="B14" s="16"/>
      <c r="C14" s="26"/>
      <c r="D14" s="18">
        <v>0</v>
      </c>
      <c r="E14" s="18">
        <f>E15</f>
        <v>0</v>
      </c>
      <c r="F14" s="19">
        <f t="shared" si="0"/>
        <v>0</v>
      </c>
      <c r="G14" s="20"/>
    </row>
    <row r="15" spans="1:7" ht="17.100000000000001" customHeight="1" x14ac:dyDescent="0.3">
      <c r="A15" s="21"/>
      <c r="B15" s="22" t="s">
        <v>19</v>
      </c>
      <c r="C15" s="26"/>
      <c r="D15" s="19">
        <v>0</v>
      </c>
      <c r="E15" s="19">
        <v>0</v>
      </c>
      <c r="F15" s="19">
        <f t="shared" si="0"/>
        <v>0</v>
      </c>
      <c r="G15" s="20"/>
    </row>
    <row r="16" spans="1:7" ht="17.100000000000001" customHeight="1" x14ac:dyDescent="0.3">
      <c r="A16" s="21"/>
      <c r="B16" s="27"/>
      <c r="C16" s="24" t="s">
        <v>20</v>
      </c>
      <c r="D16" s="19">
        <v>0</v>
      </c>
      <c r="E16" s="19">
        <v>0</v>
      </c>
      <c r="F16" s="19">
        <f t="shared" si="0"/>
        <v>0</v>
      </c>
      <c r="G16" s="20"/>
    </row>
    <row r="17" spans="1:7" ht="17.100000000000001" customHeight="1" x14ac:dyDescent="0.3">
      <c r="A17" s="15" t="s">
        <v>21</v>
      </c>
      <c r="B17" s="16"/>
      <c r="C17" s="26"/>
      <c r="D17" s="18">
        <v>0</v>
      </c>
      <c r="E17" s="18">
        <f>E18</f>
        <v>0</v>
      </c>
      <c r="F17" s="19">
        <f t="shared" si="0"/>
        <v>0</v>
      </c>
      <c r="G17" s="20"/>
    </row>
    <row r="18" spans="1:7" ht="17.100000000000001" customHeight="1" x14ac:dyDescent="0.3">
      <c r="A18" s="21"/>
      <c r="B18" s="22" t="s">
        <v>22</v>
      </c>
      <c r="C18" s="26"/>
      <c r="D18" s="19">
        <v>0</v>
      </c>
      <c r="E18" s="19">
        <f>SUM(E19:E22)</f>
        <v>0</v>
      </c>
      <c r="F18" s="19">
        <f t="shared" si="0"/>
        <v>0</v>
      </c>
      <c r="G18" s="20"/>
    </row>
    <row r="19" spans="1:7" ht="17.100000000000001" customHeight="1" x14ac:dyDescent="0.3">
      <c r="A19" s="21"/>
      <c r="B19" s="23"/>
      <c r="C19" s="24" t="s">
        <v>23</v>
      </c>
      <c r="D19" s="19">
        <v>0</v>
      </c>
      <c r="E19" s="19">
        <v>0</v>
      </c>
      <c r="F19" s="19">
        <f t="shared" si="0"/>
        <v>0</v>
      </c>
      <c r="G19" s="20"/>
    </row>
    <row r="20" spans="1:7" ht="17.100000000000001" customHeight="1" x14ac:dyDescent="0.3">
      <c r="A20" s="21"/>
      <c r="B20" s="23"/>
      <c r="C20" s="24" t="s">
        <v>24</v>
      </c>
      <c r="D20" s="19">
        <v>0</v>
      </c>
      <c r="E20" s="19">
        <v>0</v>
      </c>
      <c r="F20" s="19">
        <f t="shared" si="0"/>
        <v>0</v>
      </c>
      <c r="G20" s="20"/>
    </row>
    <row r="21" spans="1:7" ht="17.100000000000001" customHeight="1" x14ac:dyDescent="0.3">
      <c r="A21" s="21"/>
      <c r="B21" s="23"/>
      <c r="C21" s="24" t="s">
        <v>25</v>
      </c>
      <c r="D21" s="19">
        <v>0</v>
      </c>
      <c r="E21" s="19">
        <v>0</v>
      </c>
      <c r="F21" s="19">
        <f>E21-D21</f>
        <v>0</v>
      </c>
      <c r="G21" s="20"/>
    </row>
    <row r="22" spans="1:7" ht="17.100000000000001" customHeight="1" x14ac:dyDescent="0.3">
      <c r="A22" s="21"/>
      <c r="B22" s="25"/>
      <c r="C22" s="24" t="s">
        <v>26</v>
      </c>
      <c r="D22" s="19">
        <v>0</v>
      </c>
      <c r="E22" s="19">
        <v>0</v>
      </c>
      <c r="F22" s="19">
        <f>E22-D22</f>
        <v>0</v>
      </c>
      <c r="G22" s="20"/>
    </row>
    <row r="23" spans="1:7" ht="17.100000000000001" customHeight="1" x14ac:dyDescent="0.3">
      <c r="A23" s="15" t="s">
        <v>27</v>
      </c>
      <c r="B23" s="28"/>
      <c r="C23" s="26"/>
      <c r="D23" s="18">
        <v>130000000</v>
      </c>
      <c r="E23" s="18">
        <f>E24</f>
        <v>115000000</v>
      </c>
      <c r="F23" s="19">
        <f t="shared" ref="F23:F24" si="1">E23-D23</f>
        <v>-15000000</v>
      </c>
      <c r="G23" s="20"/>
    </row>
    <row r="24" spans="1:7" ht="17.100000000000001" customHeight="1" x14ac:dyDescent="0.3">
      <c r="A24" s="29"/>
      <c r="B24" s="22" t="s">
        <v>28</v>
      </c>
      <c r="C24" s="26"/>
      <c r="D24" s="19">
        <v>130000000</v>
      </c>
      <c r="E24" s="19">
        <f>E25+E26</f>
        <v>115000000</v>
      </c>
      <c r="F24" s="19">
        <f t="shared" si="1"/>
        <v>-15000000</v>
      </c>
      <c r="G24" s="20"/>
    </row>
    <row r="25" spans="1:7" ht="27" customHeight="1" x14ac:dyDescent="0.3">
      <c r="A25" s="29"/>
      <c r="B25" s="30"/>
      <c r="C25" s="24" t="s">
        <v>29</v>
      </c>
      <c r="D25" s="19">
        <v>60000000</v>
      </c>
      <c r="E25" s="19">
        <v>45000000</v>
      </c>
      <c r="F25" s="19">
        <f>E25-D25</f>
        <v>-15000000</v>
      </c>
      <c r="G25" s="31"/>
    </row>
    <row r="26" spans="1:7" ht="17.100000000000001" customHeight="1" x14ac:dyDescent="0.3">
      <c r="A26" s="32"/>
      <c r="B26" s="25"/>
      <c r="C26" s="33" t="s">
        <v>30</v>
      </c>
      <c r="D26" s="19">
        <v>70000000</v>
      </c>
      <c r="E26" s="19">
        <v>70000000</v>
      </c>
      <c r="F26" s="19">
        <f>E26-D26</f>
        <v>0</v>
      </c>
      <c r="G26" s="20"/>
    </row>
    <row r="27" spans="1:7" ht="17.100000000000001" customHeight="1" x14ac:dyDescent="0.3">
      <c r="A27" s="15" t="s">
        <v>31</v>
      </c>
      <c r="B27" s="28"/>
      <c r="C27" s="26"/>
      <c r="D27" s="18">
        <v>0</v>
      </c>
      <c r="E27" s="18">
        <f>E28</f>
        <v>0</v>
      </c>
      <c r="F27" s="19">
        <v>0</v>
      </c>
      <c r="G27" s="20"/>
    </row>
    <row r="28" spans="1:7" ht="17.100000000000001" customHeight="1" x14ac:dyDescent="0.3">
      <c r="A28" s="21"/>
      <c r="B28" s="22" t="s">
        <v>32</v>
      </c>
      <c r="C28" s="26"/>
      <c r="D28" s="19">
        <v>0</v>
      </c>
      <c r="E28" s="19">
        <f>E30+E29</f>
        <v>0</v>
      </c>
      <c r="F28" s="19">
        <v>0</v>
      </c>
      <c r="G28" s="20"/>
    </row>
    <row r="29" spans="1:7" ht="17.100000000000001" customHeight="1" x14ac:dyDescent="0.3">
      <c r="A29" s="21"/>
      <c r="B29" s="30"/>
      <c r="C29" s="34" t="s">
        <v>33</v>
      </c>
      <c r="D29" s="19">
        <v>0</v>
      </c>
      <c r="E29" s="19">
        <v>0</v>
      </c>
      <c r="F29" s="19">
        <v>0</v>
      </c>
      <c r="G29" s="20"/>
    </row>
    <row r="30" spans="1:7" ht="17.100000000000001" customHeight="1" x14ac:dyDescent="0.3">
      <c r="A30" s="35"/>
      <c r="B30" s="25"/>
      <c r="C30" s="34" t="s">
        <v>34</v>
      </c>
      <c r="D30" s="19">
        <v>0</v>
      </c>
      <c r="E30" s="19">
        <v>0</v>
      </c>
      <c r="F30" s="19">
        <v>0</v>
      </c>
      <c r="G30" s="20"/>
    </row>
    <row r="31" spans="1:7" ht="17.100000000000001" customHeight="1" x14ac:dyDescent="0.3">
      <c r="A31" s="15" t="s">
        <v>35</v>
      </c>
      <c r="B31" s="28"/>
      <c r="C31" s="26"/>
      <c r="D31" s="18">
        <v>122125390</v>
      </c>
      <c r="E31" s="18">
        <f>E32</f>
        <v>0</v>
      </c>
      <c r="F31" s="19">
        <f>E31-D31</f>
        <v>-122125390</v>
      </c>
      <c r="G31" s="20"/>
    </row>
    <row r="32" spans="1:7" ht="17.100000000000001" customHeight="1" x14ac:dyDescent="0.3">
      <c r="A32" s="21"/>
      <c r="B32" s="22" t="s">
        <v>36</v>
      </c>
      <c r="C32" s="26"/>
      <c r="D32" s="19">
        <v>122125390</v>
      </c>
      <c r="E32" s="19">
        <f>E33</f>
        <v>0</v>
      </c>
      <c r="F32" s="19">
        <f t="shared" ref="F32:F42" si="2">E32-D32</f>
        <v>-122125390</v>
      </c>
      <c r="G32" s="20"/>
    </row>
    <row r="33" spans="1:7" ht="19.5" customHeight="1" x14ac:dyDescent="0.3">
      <c r="A33" s="35"/>
      <c r="B33" s="27"/>
      <c r="C33" s="34" t="s">
        <v>37</v>
      </c>
      <c r="D33" s="19">
        <v>122125390</v>
      </c>
      <c r="E33" s="19">
        <v>0</v>
      </c>
      <c r="F33" s="19">
        <f t="shared" si="2"/>
        <v>-122125390</v>
      </c>
      <c r="G33" s="36"/>
    </row>
    <row r="34" spans="1:7" ht="17.100000000000001" customHeight="1" x14ac:dyDescent="0.3">
      <c r="A34" s="15" t="s">
        <v>38</v>
      </c>
      <c r="B34" s="16"/>
      <c r="C34" s="37"/>
      <c r="D34" s="13">
        <v>131499060</v>
      </c>
      <c r="E34" s="13">
        <f>E35</f>
        <v>113689900</v>
      </c>
      <c r="F34" s="38">
        <f t="shared" si="2"/>
        <v>-17809160</v>
      </c>
      <c r="G34" s="14"/>
    </row>
    <row r="35" spans="1:7" ht="17.100000000000001" customHeight="1" x14ac:dyDescent="0.3">
      <c r="A35" s="29"/>
      <c r="B35" s="22" t="s">
        <v>39</v>
      </c>
      <c r="C35" s="26"/>
      <c r="D35" s="19">
        <v>131499060</v>
      </c>
      <c r="E35" s="19">
        <f>E37+E36</f>
        <v>113689900</v>
      </c>
      <c r="F35" s="19">
        <f t="shared" si="2"/>
        <v>-17809160</v>
      </c>
      <c r="G35" s="20"/>
    </row>
    <row r="36" spans="1:7" ht="17.100000000000001" customHeight="1" x14ac:dyDescent="0.3">
      <c r="A36" s="29"/>
      <c r="B36" s="23"/>
      <c r="C36" s="24" t="s">
        <v>40</v>
      </c>
      <c r="D36" s="19">
        <v>21873430</v>
      </c>
      <c r="E36" s="19">
        <v>0</v>
      </c>
      <c r="F36" s="19">
        <f t="shared" si="2"/>
        <v>-21873430</v>
      </c>
      <c r="G36" s="20"/>
    </row>
    <row r="37" spans="1:7" ht="17.100000000000001" customHeight="1" x14ac:dyDescent="0.3">
      <c r="A37" s="32"/>
      <c r="B37" s="25"/>
      <c r="C37" s="24" t="s">
        <v>41</v>
      </c>
      <c r="D37" s="19">
        <v>109625630</v>
      </c>
      <c r="E37" s="39">
        <v>113689900</v>
      </c>
      <c r="F37" s="19">
        <f>E37-D37</f>
        <v>4064270</v>
      </c>
      <c r="G37" s="20"/>
    </row>
    <row r="38" spans="1:7" ht="17.100000000000001" customHeight="1" x14ac:dyDescent="0.3">
      <c r="A38" s="15" t="s">
        <v>42</v>
      </c>
      <c r="B38" s="16"/>
      <c r="C38" s="37"/>
      <c r="D38" s="13">
        <v>1550000</v>
      </c>
      <c r="E38" s="13">
        <f>E39</f>
        <v>1550000</v>
      </c>
      <c r="F38" s="38">
        <f t="shared" si="2"/>
        <v>0</v>
      </c>
      <c r="G38" s="14"/>
    </row>
    <row r="39" spans="1:7" ht="17.100000000000001" customHeight="1" x14ac:dyDescent="0.3">
      <c r="A39" s="29"/>
      <c r="B39" s="22" t="s">
        <v>43</v>
      </c>
      <c r="C39" s="26"/>
      <c r="D39" s="19">
        <v>1550000</v>
      </c>
      <c r="E39" s="19">
        <f>SUM(E40:E42)</f>
        <v>1550000</v>
      </c>
      <c r="F39" s="19">
        <f t="shared" si="2"/>
        <v>0</v>
      </c>
      <c r="G39" s="20"/>
    </row>
    <row r="40" spans="1:7" ht="17.100000000000001" customHeight="1" x14ac:dyDescent="0.3">
      <c r="A40" s="29"/>
      <c r="B40" s="23"/>
      <c r="C40" s="24" t="s">
        <v>44</v>
      </c>
      <c r="D40" s="19">
        <v>0</v>
      </c>
      <c r="E40" s="19">
        <v>0</v>
      </c>
      <c r="F40" s="19">
        <f t="shared" si="2"/>
        <v>0</v>
      </c>
      <c r="G40" s="20"/>
    </row>
    <row r="41" spans="1:7" ht="15.75" customHeight="1" x14ac:dyDescent="0.3">
      <c r="A41" s="29"/>
      <c r="B41" s="23"/>
      <c r="C41" s="24" t="s">
        <v>45</v>
      </c>
      <c r="D41" s="19">
        <v>1500000</v>
      </c>
      <c r="E41" s="19">
        <v>1500000</v>
      </c>
      <c r="F41" s="19">
        <f t="shared" si="2"/>
        <v>0</v>
      </c>
      <c r="G41" s="20"/>
    </row>
    <row r="42" spans="1:7" ht="17.100000000000001" customHeight="1" x14ac:dyDescent="0.3">
      <c r="A42" s="40"/>
      <c r="B42" s="41"/>
      <c r="C42" s="42" t="s">
        <v>46</v>
      </c>
      <c r="D42" s="43">
        <v>50000</v>
      </c>
      <c r="E42" s="43">
        <v>50000</v>
      </c>
      <c r="F42" s="43">
        <f t="shared" si="2"/>
        <v>0</v>
      </c>
      <c r="G42" s="44"/>
    </row>
    <row r="43" spans="1:7" ht="28.5" customHeight="1" x14ac:dyDescent="0.3">
      <c r="A43" s="45"/>
      <c r="B43" s="45"/>
      <c r="C43" s="46"/>
      <c r="D43" s="47"/>
      <c r="E43" s="47"/>
      <c r="F43" s="47"/>
      <c r="G43" s="48"/>
    </row>
    <row r="44" spans="1:7" ht="50.25" customHeight="1" x14ac:dyDescent="0.3">
      <c r="A44" s="49" t="s">
        <v>98</v>
      </c>
      <c r="B44" s="49"/>
      <c r="C44" s="49"/>
      <c r="D44" s="49"/>
      <c r="E44" s="49"/>
      <c r="F44" s="49"/>
      <c r="G44" s="49"/>
    </row>
    <row r="45" spans="1:7" ht="27" customHeight="1" x14ac:dyDescent="0.3">
      <c r="A45" s="50" t="s">
        <v>0</v>
      </c>
      <c r="B45" s="51"/>
      <c r="C45" s="52"/>
      <c r="D45" s="53"/>
      <c r="E45" s="53"/>
      <c r="F45" s="54"/>
      <c r="G45" s="55" t="s">
        <v>47</v>
      </c>
    </row>
    <row r="46" spans="1:7" ht="20.25" customHeight="1" x14ac:dyDescent="0.3">
      <c r="A46" s="56" t="s">
        <v>2</v>
      </c>
      <c r="B46" s="57" t="s">
        <v>3</v>
      </c>
      <c r="C46" s="57" t="s">
        <v>4</v>
      </c>
      <c r="D46" s="58" t="s">
        <v>5</v>
      </c>
      <c r="E46" s="59" t="s">
        <v>6</v>
      </c>
      <c r="F46" s="57" t="s">
        <v>7</v>
      </c>
      <c r="G46" s="60" t="s">
        <v>96</v>
      </c>
    </row>
    <row r="47" spans="1:7" ht="18" customHeight="1" x14ac:dyDescent="0.3">
      <c r="A47" s="10" t="s">
        <v>8</v>
      </c>
      <c r="B47" s="11"/>
      <c r="C47" s="12"/>
      <c r="D47" s="13">
        <v>385174450</v>
      </c>
      <c r="E47" s="13">
        <f>E48+E60+E65+E72+E81+E88+E91</f>
        <v>230239900</v>
      </c>
      <c r="F47" s="13">
        <f>F48+F60+F65+F72+F88+F91</f>
        <v>-154934550</v>
      </c>
      <c r="G47" s="61">
        <f>E4-E47</f>
        <v>0</v>
      </c>
    </row>
    <row r="48" spans="1:7" ht="18" customHeight="1" x14ac:dyDescent="0.3">
      <c r="A48" s="15" t="s">
        <v>48</v>
      </c>
      <c r="B48" s="28"/>
      <c r="C48" s="17"/>
      <c r="D48" s="62">
        <v>14725480</v>
      </c>
      <c r="E48" s="62">
        <f>E50+E54</f>
        <v>14200000</v>
      </c>
      <c r="F48" s="63">
        <f t="shared" ref="F48:F59" si="3">E48-D48</f>
        <v>-525480</v>
      </c>
      <c r="G48" s="31"/>
    </row>
    <row r="49" spans="1:7" ht="18" customHeight="1" x14ac:dyDescent="0.3">
      <c r="A49" s="29"/>
      <c r="B49" s="64" t="s">
        <v>49</v>
      </c>
      <c r="C49" s="17"/>
      <c r="D49" s="63">
        <v>0</v>
      </c>
      <c r="E49" s="63">
        <v>0</v>
      </c>
      <c r="F49" s="63">
        <f t="shared" si="3"/>
        <v>0</v>
      </c>
      <c r="G49" s="31"/>
    </row>
    <row r="50" spans="1:7" ht="18" customHeight="1" x14ac:dyDescent="0.3">
      <c r="A50" s="29"/>
      <c r="B50" s="22" t="s">
        <v>50</v>
      </c>
      <c r="C50" s="17"/>
      <c r="D50" s="63">
        <v>2300000</v>
      </c>
      <c r="E50" s="63">
        <f>E51+E52+E53</f>
        <v>2300000</v>
      </c>
      <c r="F50" s="63">
        <f t="shared" si="3"/>
        <v>0</v>
      </c>
      <c r="G50" s="31"/>
    </row>
    <row r="51" spans="1:7" ht="18" customHeight="1" x14ac:dyDescent="0.3">
      <c r="A51" s="29"/>
      <c r="B51" s="30"/>
      <c r="C51" s="24" t="s">
        <v>51</v>
      </c>
      <c r="D51" s="63">
        <v>700000</v>
      </c>
      <c r="E51" s="63">
        <v>700000</v>
      </c>
      <c r="F51" s="63">
        <f t="shared" si="3"/>
        <v>0</v>
      </c>
      <c r="G51" s="31"/>
    </row>
    <row r="52" spans="1:7" ht="18" customHeight="1" x14ac:dyDescent="0.3">
      <c r="A52" s="29"/>
      <c r="B52" s="30"/>
      <c r="C52" s="24" t="s">
        <v>52</v>
      </c>
      <c r="D52" s="63">
        <v>600000</v>
      </c>
      <c r="E52" s="63">
        <v>600000</v>
      </c>
      <c r="F52" s="63">
        <f t="shared" si="3"/>
        <v>0</v>
      </c>
      <c r="G52" s="31"/>
    </row>
    <row r="53" spans="1:7" ht="18" customHeight="1" x14ac:dyDescent="0.3">
      <c r="A53" s="29"/>
      <c r="B53" s="27"/>
      <c r="C53" s="24" t="s">
        <v>53</v>
      </c>
      <c r="D53" s="63">
        <v>1000000</v>
      </c>
      <c r="E53" s="63">
        <v>1000000</v>
      </c>
      <c r="F53" s="63">
        <f t="shared" si="3"/>
        <v>0</v>
      </c>
      <c r="G53" s="31"/>
    </row>
    <row r="54" spans="1:7" ht="18" customHeight="1" x14ac:dyDescent="0.3">
      <c r="A54" s="29"/>
      <c r="B54" s="22" t="s">
        <v>54</v>
      </c>
      <c r="C54" s="26"/>
      <c r="D54" s="63">
        <v>12425480</v>
      </c>
      <c r="E54" s="63">
        <f>E55+E56+E57+E58+E59</f>
        <v>11900000</v>
      </c>
      <c r="F54" s="63">
        <f t="shared" si="3"/>
        <v>-525480</v>
      </c>
      <c r="G54" s="31"/>
    </row>
    <row r="55" spans="1:7" ht="18" customHeight="1" x14ac:dyDescent="0.3">
      <c r="A55" s="29"/>
      <c r="B55" s="23"/>
      <c r="C55" s="24" t="s">
        <v>55</v>
      </c>
      <c r="D55" s="63">
        <v>300000</v>
      </c>
      <c r="E55" s="63">
        <v>300000</v>
      </c>
      <c r="F55" s="63">
        <f t="shared" si="3"/>
        <v>0</v>
      </c>
      <c r="G55" s="31"/>
    </row>
    <row r="56" spans="1:7" ht="18" customHeight="1" x14ac:dyDescent="0.3">
      <c r="A56" s="29"/>
      <c r="B56" s="23"/>
      <c r="C56" s="24" t="s">
        <v>56</v>
      </c>
      <c r="D56" s="63">
        <v>8000000</v>
      </c>
      <c r="E56" s="63">
        <v>8000000</v>
      </c>
      <c r="F56" s="63">
        <f t="shared" si="3"/>
        <v>0</v>
      </c>
      <c r="G56" s="31"/>
    </row>
    <row r="57" spans="1:7" ht="18" customHeight="1" x14ac:dyDescent="0.3">
      <c r="A57" s="29"/>
      <c r="B57" s="23"/>
      <c r="C57" s="24" t="s">
        <v>57</v>
      </c>
      <c r="D57" s="63">
        <v>2500000</v>
      </c>
      <c r="E57" s="63">
        <v>2500000</v>
      </c>
      <c r="F57" s="63">
        <f t="shared" si="3"/>
        <v>0</v>
      </c>
      <c r="G57" s="31"/>
    </row>
    <row r="58" spans="1:7" ht="18.75" customHeight="1" x14ac:dyDescent="0.3">
      <c r="A58" s="29"/>
      <c r="B58" s="23"/>
      <c r="C58" s="24" t="s">
        <v>58</v>
      </c>
      <c r="D58" s="63">
        <v>1625480</v>
      </c>
      <c r="E58" s="63">
        <v>1100000</v>
      </c>
      <c r="F58" s="63">
        <f t="shared" si="3"/>
        <v>-525480</v>
      </c>
      <c r="G58" s="31"/>
    </row>
    <row r="59" spans="1:7" ht="18" customHeight="1" x14ac:dyDescent="0.3">
      <c r="A59" s="29"/>
      <c r="B59" s="23"/>
      <c r="C59" s="65" t="s">
        <v>59</v>
      </c>
      <c r="D59" s="39">
        <v>0</v>
      </c>
      <c r="E59" s="39">
        <v>0</v>
      </c>
      <c r="F59" s="39">
        <f t="shared" si="3"/>
        <v>0</v>
      </c>
      <c r="G59" s="66"/>
    </row>
    <row r="60" spans="1:7" ht="18" customHeight="1" x14ac:dyDescent="0.3">
      <c r="A60" s="15" t="s">
        <v>60</v>
      </c>
      <c r="B60" s="28"/>
      <c r="C60" s="26"/>
      <c r="D60" s="62">
        <v>120538790</v>
      </c>
      <c r="E60" s="62">
        <f>E61</f>
        <v>9000000</v>
      </c>
      <c r="F60" s="63">
        <f>E60-D60</f>
        <v>-111538790</v>
      </c>
      <c r="G60" s="31"/>
    </row>
    <row r="61" spans="1:7" ht="18" customHeight="1" x14ac:dyDescent="0.3">
      <c r="A61" s="29"/>
      <c r="B61" s="22" t="s">
        <v>61</v>
      </c>
      <c r="C61" s="26"/>
      <c r="D61" s="63">
        <v>120538790</v>
      </c>
      <c r="E61" s="63">
        <f>E62+E63+E64</f>
        <v>9000000</v>
      </c>
      <c r="F61" s="63">
        <f>E61-D61</f>
        <v>-111538790</v>
      </c>
      <c r="G61" s="31"/>
    </row>
    <row r="62" spans="1:7" ht="18" customHeight="1" x14ac:dyDescent="0.3">
      <c r="A62" s="29"/>
      <c r="B62" s="23"/>
      <c r="C62" s="24" t="s">
        <v>62</v>
      </c>
      <c r="D62" s="63">
        <v>88770970</v>
      </c>
      <c r="E62" s="63">
        <v>0</v>
      </c>
      <c r="F62" s="63">
        <f>E62-D62</f>
        <v>-88770970</v>
      </c>
      <c r="G62" s="31"/>
    </row>
    <row r="63" spans="1:7" ht="30.75" customHeight="1" x14ac:dyDescent="0.3">
      <c r="A63" s="29"/>
      <c r="B63" s="23"/>
      <c r="C63" s="24" t="s">
        <v>63</v>
      </c>
      <c r="D63" s="63">
        <v>30767820</v>
      </c>
      <c r="E63" s="63">
        <v>8000000</v>
      </c>
      <c r="F63" s="63">
        <f>E63-D63</f>
        <v>-22767820</v>
      </c>
      <c r="G63" s="31"/>
    </row>
    <row r="64" spans="1:7" ht="18" customHeight="1" x14ac:dyDescent="0.3">
      <c r="A64" s="29"/>
      <c r="B64" s="23"/>
      <c r="C64" s="67" t="s">
        <v>64</v>
      </c>
      <c r="D64" s="39">
        <v>1000000</v>
      </c>
      <c r="E64" s="39">
        <v>1000000</v>
      </c>
      <c r="F64" s="39">
        <f>E64-D64</f>
        <v>0</v>
      </c>
      <c r="G64" s="66"/>
    </row>
    <row r="65" spans="1:7" ht="18" customHeight="1" x14ac:dyDescent="0.3">
      <c r="A65" s="15" t="s">
        <v>65</v>
      </c>
      <c r="B65" s="68"/>
      <c r="C65" s="26"/>
      <c r="D65" s="62">
        <v>48170000</v>
      </c>
      <c r="E65" s="62">
        <f>E66</f>
        <v>52170000</v>
      </c>
      <c r="F65" s="63">
        <f t="shared" ref="F65:F90" si="4">E65-D65</f>
        <v>4000000</v>
      </c>
      <c r="G65" s="31"/>
    </row>
    <row r="66" spans="1:7" ht="18" customHeight="1" x14ac:dyDescent="0.3">
      <c r="A66" s="69"/>
      <c r="B66" s="22" t="s">
        <v>66</v>
      </c>
      <c r="C66" s="26"/>
      <c r="D66" s="63">
        <v>48170000</v>
      </c>
      <c r="E66" s="63">
        <f>SUM(E67:E71)</f>
        <v>52170000</v>
      </c>
      <c r="F66" s="63">
        <f>E66-D66</f>
        <v>4000000</v>
      </c>
      <c r="G66" s="31"/>
    </row>
    <row r="67" spans="1:7" ht="18" customHeight="1" x14ac:dyDescent="0.3">
      <c r="A67" s="29"/>
      <c r="B67" s="30"/>
      <c r="C67" s="24" t="s">
        <v>67</v>
      </c>
      <c r="D67" s="63">
        <v>39170000</v>
      </c>
      <c r="E67" s="63">
        <v>39170000</v>
      </c>
      <c r="F67" s="63">
        <f t="shared" si="4"/>
        <v>0</v>
      </c>
      <c r="G67" s="20"/>
    </row>
    <row r="68" spans="1:7" ht="18" customHeight="1" x14ac:dyDescent="0.3">
      <c r="A68" s="21"/>
      <c r="B68" s="30"/>
      <c r="C68" s="24" t="s">
        <v>68</v>
      </c>
      <c r="D68" s="63">
        <v>4500000</v>
      </c>
      <c r="E68" s="63">
        <v>4500000</v>
      </c>
      <c r="F68" s="63">
        <f t="shared" si="4"/>
        <v>0</v>
      </c>
      <c r="G68" s="31"/>
    </row>
    <row r="69" spans="1:7" ht="18" customHeight="1" x14ac:dyDescent="0.3">
      <c r="A69" s="21"/>
      <c r="B69" s="30"/>
      <c r="C69" s="24" t="s">
        <v>69</v>
      </c>
      <c r="D69" s="63">
        <v>3000000</v>
      </c>
      <c r="E69" s="63">
        <v>3000000</v>
      </c>
      <c r="F69" s="63">
        <f t="shared" si="4"/>
        <v>0</v>
      </c>
      <c r="G69" s="31"/>
    </row>
    <row r="70" spans="1:7" ht="24.75" customHeight="1" x14ac:dyDescent="0.3">
      <c r="A70" s="21"/>
      <c r="B70" s="30"/>
      <c r="C70" s="67" t="s">
        <v>70</v>
      </c>
      <c r="D70" s="63">
        <v>1000000</v>
      </c>
      <c r="E70" s="63">
        <v>5000000</v>
      </c>
      <c r="F70" s="63">
        <f t="shared" si="4"/>
        <v>4000000</v>
      </c>
      <c r="G70" s="31"/>
    </row>
    <row r="71" spans="1:7" ht="18" customHeight="1" x14ac:dyDescent="0.3">
      <c r="A71" s="21"/>
      <c r="B71" s="30"/>
      <c r="C71" s="67" t="s">
        <v>71</v>
      </c>
      <c r="D71" s="63">
        <v>500000</v>
      </c>
      <c r="E71" s="63">
        <v>500000</v>
      </c>
      <c r="F71" s="63">
        <f t="shared" si="4"/>
        <v>0</v>
      </c>
      <c r="G71" s="31"/>
    </row>
    <row r="72" spans="1:7" ht="18" customHeight="1" x14ac:dyDescent="0.3">
      <c r="A72" s="15" t="s">
        <v>72</v>
      </c>
      <c r="B72" s="70"/>
      <c r="C72" s="26"/>
      <c r="D72" s="62">
        <v>88050280</v>
      </c>
      <c r="E72" s="62">
        <f>E73</f>
        <v>25600000</v>
      </c>
      <c r="F72" s="63">
        <f>E72-D72</f>
        <v>-62450280</v>
      </c>
      <c r="G72" s="31"/>
    </row>
    <row r="73" spans="1:7" ht="18" customHeight="1" x14ac:dyDescent="0.3">
      <c r="A73" s="21"/>
      <c r="B73" s="22" t="s">
        <v>73</v>
      </c>
      <c r="C73" s="26"/>
      <c r="D73" s="63">
        <v>88050280</v>
      </c>
      <c r="E73" s="63">
        <f>SUM(E74:E80)</f>
        <v>25600000</v>
      </c>
      <c r="F73" s="63">
        <f>E73-D73</f>
        <v>-62450280</v>
      </c>
      <c r="G73" s="31"/>
    </row>
    <row r="74" spans="1:7" ht="24" customHeight="1" x14ac:dyDescent="0.3">
      <c r="A74" s="29"/>
      <c r="B74" s="71"/>
      <c r="C74" s="67" t="s">
        <v>74</v>
      </c>
      <c r="D74" s="63">
        <v>33134420</v>
      </c>
      <c r="E74" s="63">
        <v>0</v>
      </c>
      <c r="F74" s="63">
        <f>E74-D74</f>
        <v>-33134420</v>
      </c>
      <c r="G74" s="72"/>
    </row>
    <row r="75" spans="1:7" ht="24.75" customHeight="1" x14ac:dyDescent="0.3">
      <c r="A75" s="29"/>
      <c r="B75" s="71"/>
      <c r="C75" s="73" t="s">
        <v>75</v>
      </c>
      <c r="D75" s="63">
        <v>0</v>
      </c>
      <c r="E75" s="63">
        <v>0</v>
      </c>
      <c r="F75" s="63">
        <f t="shared" ref="F75:F78" si="5">E75-D75</f>
        <v>0</v>
      </c>
      <c r="G75" s="72"/>
    </row>
    <row r="76" spans="1:7" ht="24" customHeight="1" x14ac:dyDescent="0.3">
      <c r="A76" s="29"/>
      <c r="B76" s="71"/>
      <c r="C76" s="74" t="s">
        <v>76</v>
      </c>
      <c r="D76" s="39">
        <v>9395270</v>
      </c>
      <c r="E76" s="39">
        <v>0</v>
      </c>
      <c r="F76" s="39">
        <f>E76-D76</f>
        <v>-9395270</v>
      </c>
      <c r="G76" s="75"/>
    </row>
    <row r="77" spans="1:7" ht="24" customHeight="1" x14ac:dyDescent="0.3">
      <c r="A77" s="29"/>
      <c r="B77" s="76"/>
      <c r="C77" s="77" t="s">
        <v>77</v>
      </c>
      <c r="D77" s="63">
        <v>10300000</v>
      </c>
      <c r="E77" s="63">
        <v>8400000</v>
      </c>
      <c r="F77" s="63">
        <f t="shared" si="5"/>
        <v>-1900000</v>
      </c>
      <c r="G77" s="72"/>
    </row>
    <row r="78" spans="1:7" ht="22.5" customHeight="1" x14ac:dyDescent="0.3">
      <c r="A78" s="29"/>
      <c r="B78" s="71"/>
      <c r="C78" s="73" t="s">
        <v>78</v>
      </c>
      <c r="D78" s="63">
        <v>17000000</v>
      </c>
      <c r="E78" s="63">
        <v>7200000</v>
      </c>
      <c r="F78" s="63">
        <f t="shared" si="5"/>
        <v>-9800000</v>
      </c>
      <c r="G78" s="72"/>
    </row>
    <row r="79" spans="1:7" ht="23.25" customHeight="1" x14ac:dyDescent="0.3">
      <c r="A79" s="29"/>
      <c r="B79" s="71"/>
      <c r="C79" s="74" t="s">
        <v>79</v>
      </c>
      <c r="D79" s="39">
        <v>14625000</v>
      </c>
      <c r="E79" s="39">
        <v>0</v>
      </c>
      <c r="F79" s="39">
        <f>E79-D79</f>
        <v>-14625000</v>
      </c>
      <c r="G79" s="75"/>
    </row>
    <row r="80" spans="1:7" ht="23.25" customHeight="1" x14ac:dyDescent="0.3">
      <c r="A80" s="32"/>
      <c r="B80" s="71"/>
      <c r="C80" s="74" t="s">
        <v>80</v>
      </c>
      <c r="D80" s="39">
        <v>3595590</v>
      </c>
      <c r="E80" s="39">
        <v>10000000</v>
      </c>
      <c r="F80" s="39">
        <f>E80-D80</f>
        <v>6404410</v>
      </c>
      <c r="G80" s="75"/>
    </row>
    <row r="81" spans="1:7" ht="18" customHeight="1" x14ac:dyDescent="0.3">
      <c r="A81" s="35" t="s">
        <v>81</v>
      </c>
      <c r="B81" s="70"/>
      <c r="C81" s="78"/>
      <c r="D81" s="62">
        <v>0</v>
      </c>
      <c r="E81" s="62">
        <f>E82</f>
        <v>0</v>
      </c>
      <c r="F81" s="63">
        <f>E81-D81</f>
        <v>0</v>
      </c>
      <c r="G81" s="72"/>
    </row>
    <row r="82" spans="1:7" ht="18" customHeight="1" x14ac:dyDescent="0.3">
      <c r="A82" s="79"/>
      <c r="B82" s="22" t="s">
        <v>82</v>
      </c>
      <c r="C82" s="78"/>
      <c r="D82" s="63">
        <v>0</v>
      </c>
      <c r="E82" s="63">
        <f>E83</f>
        <v>0</v>
      </c>
      <c r="F82" s="63">
        <f t="shared" ref="F82:F84" si="6">E82-D82</f>
        <v>0</v>
      </c>
      <c r="G82" s="72"/>
    </row>
    <row r="83" spans="1:7" ht="18" customHeight="1" x14ac:dyDescent="0.3">
      <c r="A83" s="80"/>
      <c r="B83" s="81"/>
      <c r="C83" s="42" t="s">
        <v>83</v>
      </c>
      <c r="D83" s="82">
        <v>0</v>
      </c>
      <c r="E83" s="82">
        <v>0</v>
      </c>
      <c r="F83" s="82">
        <f t="shared" si="6"/>
        <v>0</v>
      </c>
      <c r="G83" s="83"/>
    </row>
    <row r="84" spans="1:7" ht="18" customHeight="1" x14ac:dyDescent="0.3">
      <c r="A84" s="15" t="s">
        <v>84</v>
      </c>
      <c r="B84" s="28"/>
      <c r="C84" s="26"/>
      <c r="D84" s="62">
        <v>0</v>
      </c>
      <c r="E84" s="62">
        <f>E87</f>
        <v>0</v>
      </c>
      <c r="F84" s="63">
        <f t="shared" si="6"/>
        <v>0</v>
      </c>
      <c r="G84" s="31"/>
    </row>
    <row r="85" spans="1:7" ht="18" customHeight="1" x14ac:dyDescent="0.3">
      <c r="A85" s="21"/>
      <c r="B85" s="22" t="s">
        <v>85</v>
      </c>
      <c r="C85" s="26"/>
      <c r="D85" s="63">
        <v>0</v>
      </c>
      <c r="E85" s="63">
        <f>E87</f>
        <v>0</v>
      </c>
      <c r="F85" s="63">
        <v>0</v>
      </c>
      <c r="G85" s="31"/>
    </row>
    <row r="86" spans="1:7" ht="18" customHeight="1" x14ac:dyDescent="0.3">
      <c r="A86" s="29"/>
      <c r="B86" s="84"/>
      <c r="C86" s="24" t="s">
        <v>86</v>
      </c>
      <c r="D86" s="63">
        <v>0</v>
      </c>
      <c r="E86" s="63">
        <v>0</v>
      </c>
      <c r="F86" s="63">
        <f t="shared" ref="F86:F87" si="7">E86-D86</f>
        <v>0</v>
      </c>
      <c r="G86" s="31"/>
    </row>
    <row r="87" spans="1:7" ht="18" customHeight="1" x14ac:dyDescent="0.3">
      <c r="A87" s="32"/>
      <c r="B87" s="85"/>
      <c r="C87" s="24" t="s">
        <v>87</v>
      </c>
      <c r="D87" s="63">
        <v>0</v>
      </c>
      <c r="E87" s="63">
        <v>0</v>
      </c>
      <c r="F87" s="63">
        <f t="shared" si="7"/>
        <v>0</v>
      </c>
      <c r="G87" s="31"/>
    </row>
    <row r="88" spans="1:7" ht="18" customHeight="1" x14ac:dyDescent="0.3">
      <c r="A88" s="15" t="s">
        <v>88</v>
      </c>
      <c r="B88" s="16"/>
      <c r="C88" s="37"/>
      <c r="D88" s="86">
        <v>0</v>
      </c>
      <c r="E88" s="86">
        <f>E90</f>
        <v>0</v>
      </c>
      <c r="F88" s="87">
        <f>F89</f>
        <v>0</v>
      </c>
      <c r="G88" s="61"/>
    </row>
    <row r="89" spans="1:7" ht="18" customHeight="1" x14ac:dyDescent="0.3">
      <c r="A89" s="21"/>
      <c r="B89" s="22" t="s">
        <v>89</v>
      </c>
      <c r="C89" s="26"/>
      <c r="D89" s="63">
        <v>0</v>
      </c>
      <c r="E89" s="63">
        <f>E90</f>
        <v>0</v>
      </c>
      <c r="F89" s="87">
        <f t="shared" si="4"/>
        <v>0</v>
      </c>
      <c r="G89" s="31"/>
    </row>
    <row r="90" spans="1:7" ht="18" customHeight="1" x14ac:dyDescent="0.3">
      <c r="A90" s="29"/>
      <c r="B90" s="84"/>
      <c r="C90" s="24" t="s">
        <v>90</v>
      </c>
      <c r="D90" s="63">
        <v>0</v>
      </c>
      <c r="E90" s="63">
        <v>0</v>
      </c>
      <c r="F90" s="63">
        <f t="shared" si="4"/>
        <v>0</v>
      </c>
      <c r="G90" s="31"/>
    </row>
    <row r="91" spans="1:7" ht="18" customHeight="1" x14ac:dyDescent="0.3">
      <c r="A91" s="15" t="s">
        <v>91</v>
      </c>
      <c r="B91" s="28"/>
      <c r="C91" s="26"/>
      <c r="D91" s="62">
        <v>113689900</v>
      </c>
      <c r="E91" s="62">
        <f>E92</f>
        <v>129269900</v>
      </c>
      <c r="F91" s="63">
        <f>E91-D91</f>
        <v>15580000</v>
      </c>
      <c r="G91" s="31"/>
    </row>
    <row r="92" spans="1:7" ht="18" customHeight="1" x14ac:dyDescent="0.3">
      <c r="A92" s="21"/>
      <c r="B92" s="22" t="s">
        <v>92</v>
      </c>
      <c r="C92" s="78"/>
      <c r="D92" s="39">
        <v>113689900</v>
      </c>
      <c r="E92" s="39">
        <f>E93+E94</f>
        <v>129269900</v>
      </c>
      <c r="F92" s="39">
        <f>E92-D92</f>
        <v>15580000</v>
      </c>
      <c r="G92" s="66"/>
    </row>
    <row r="93" spans="1:7" ht="18" customHeight="1" x14ac:dyDescent="0.3">
      <c r="A93" s="29"/>
      <c r="B93" s="88"/>
      <c r="C93" s="67" t="s">
        <v>93</v>
      </c>
      <c r="D93" s="39">
        <v>113689900</v>
      </c>
      <c r="E93" s="39">
        <v>129269900</v>
      </c>
      <c r="F93" s="39">
        <f>E93-D93</f>
        <v>15580000</v>
      </c>
      <c r="G93" s="89"/>
    </row>
    <row r="94" spans="1:7" ht="18" customHeight="1" x14ac:dyDescent="0.3">
      <c r="A94" s="40"/>
      <c r="B94" s="90"/>
      <c r="C94" s="42" t="s">
        <v>94</v>
      </c>
      <c r="D94" s="82">
        <v>0</v>
      </c>
      <c r="E94" s="82">
        <v>0</v>
      </c>
      <c r="F94" s="82">
        <f>E94-D94</f>
        <v>0</v>
      </c>
      <c r="G94" s="91"/>
    </row>
    <row r="95" spans="1:7" ht="18" customHeight="1" x14ac:dyDescent="0.3"/>
  </sheetData>
  <mergeCells count="4">
    <mergeCell ref="A1:G1"/>
    <mergeCell ref="A4:C4"/>
    <mergeCell ref="A44:G44"/>
    <mergeCell ref="A47:C47"/>
  </mergeCells>
  <phoneticPr fontId="3" type="noConversion"/>
  <pageMargins left="0.78740157480314965" right="0.78740157480314965" top="0.74803149606299213" bottom="0.59055118110236227" header="0.31496062992125984" footer="0.31496062992125984"/>
  <pageSetup paperSize="9" scale="88" firstPageNumber="149" orientation="portrait" useFirstPageNumber="1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본예산내역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2016-12-26T03:52:39Z</dcterms:created>
  <dcterms:modified xsi:type="dcterms:W3CDTF">2016-12-26T03:54:50Z</dcterms:modified>
</cp:coreProperties>
</file>