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15" windowWidth="19320" windowHeight="9705" activeTab="3"/>
  </bookViews>
  <sheets>
    <sheet name="표지" sheetId="1" r:id="rId1"/>
    <sheet name="본예산 총칙" sheetId="5" r:id="rId2"/>
    <sheet name="총괄" sheetId="11" r:id="rId3"/>
    <sheet name="본예산" sheetId="12" r:id="rId4"/>
  </sheets>
  <definedNames>
    <definedName name="_xlnm.Print_Area" localSheetId="1">'본예산 총칙'!$A$1:$C$30</definedName>
  </definedNames>
  <calcPr calcId="125725"/>
</workbook>
</file>

<file path=xl/calcChain.xml><?xml version="1.0" encoding="utf-8"?>
<calcChain xmlns="http://schemas.openxmlformats.org/spreadsheetml/2006/main">
  <c r="F31" i="12"/>
  <c r="F30"/>
  <c r="D30"/>
  <c r="D31"/>
  <c r="D49"/>
  <c r="D63"/>
  <c r="D64"/>
  <c r="D50"/>
  <c r="D55"/>
  <c r="D42"/>
  <c r="D39"/>
  <c r="D32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4"/>
  <c r="D4"/>
  <c r="D19"/>
  <c r="D13"/>
  <c r="D8"/>
  <c r="D5"/>
  <c r="E30"/>
  <c r="E55"/>
  <c r="E50"/>
  <c r="E49" s="1"/>
  <c r="E42"/>
  <c r="F48"/>
  <c r="E67"/>
  <c r="E70"/>
  <c r="E64"/>
  <c r="E39"/>
  <c r="E31" s="1"/>
  <c r="E32"/>
  <c r="F32" s="1"/>
  <c r="F72"/>
  <c r="F71"/>
  <c r="F70"/>
  <c r="F66"/>
  <c r="F65"/>
  <c r="F62"/>
  <c r="F61"/>
  <c r="F60"/>
  <c r="F59"/>
  <c r="F58"/>
  <c r="F57"/>
  <c r="F56"/>
  <c r="F55"/>
  <c r="F38"/>
  <c r="F37"/>
  <c r="F36"/>
  <c r="F35"/>
  <c r="F34"/>
  <c r="F33"/>
  <c r="E20"/>
  <c r="E24"/>
  <c r="E15" i="11"/>
  <c r="D15"/>
  <c r="C15"/>
  <c r="E24"/>
  <c r="E20"/>
  <c r="E16"/>
  <c r="D5"/>
  <c r="C5"/>
  <c r="E5" s="1"/>
  <c r="E11"/>
  <c r="E8"/>
  <c r="F64" i="12" l="1"/>
  <c r="E63"/>
  <c r="F63"/>
  <c r="E23"/>
  <c r="F69" l="1"/>
  <c r="F54"/>
  <c r="F53"/>
  <c r="F52"/>
  <c r="F51"/>
  <c r="F50"/>
  <c r="F47"/>
  <c r="F46"/>
  <c r="F45"/>
  <c r="F44"/>
  <c r="F43"/>
  <c r="F42"/>
  <c r="F41"/>
  <c r="F40"/>
  <c r="F39"/>
  <c r="E17"/>
  <c r="E13"/>
  <c r="E9"/>
  <c r="E8" s="1"/>
  <c r="E5"/>
  <c r="E23" i="11"/>
  <c r="E22"/>
  <c r="E21"/>
  <c r="E19"/>
  <c r="E18"/>
  <c r="E17"/>
  <c r="E10"/>
  <c r="E9"/>
  <c r="E7"/>
  <c r="E6"/>
  <c r="F68" i="12" l="1"/>
  <c r="E19"/>
  <c r="F49"/>
  <c r="E4" l="1"/>
  <c r="F67"/>
</calcChain>
</file>

<file path=xl/sharedStrings.xml><?xml version="1.0" encoding="utf-8"?>
<sst xmlns="http://schemas.openxmlformats.org/spreadsheetml/2006/main" count="154" uniqueCount="139">
  <si>
    <t>세                  입</t>
    <phoneticPr fontId="4" type="noConversion"/>
  </si>
  <si>
    <t>세                    출</t>
    <phoneticPr fontId="4" type="noConversion"/>
  </si>
  <si>
    <t>관</t>
    <phoneticPr fontId="4" type="noConversion"/>
  </si>
  <si>
    <t>총       계</t>
    <phoneticPr fontId="4" type="noConversion"/>
  </si>
  <si>
    <t>증 감(B-A)</t>
    <phoneticPr fontId="4" type="noConversion"/>
  </si>
  <si>
    <t>산출근거</t>
    <phoneticPr fontId="4" type="noConversion"/>
  </si>
  <si>
    <t xml:space="preserve">관 </t>
    <phoneticPr fontId="4" type="noConversion"/>
  </si>
  <si>
    <t xml:space="preserve">항 </t>
    <phoneticPr fontId="4" type="noConversion"/>
  </si>
  <si>
    <t>목</t>
    <phoneticPr fontId="4" type="noConversion"/>
  </si>
  <si>
    <t>총계</t>
    <phoneticPr fontId="4" type="noConversion"/>
  </si>
  <si>
    <t>01 사무비</t>
    <phoneticPr fontId="4" type="noConversion"/>
  </si>
  <si>
    <t>12 업무추진비</t>
    <phoneticPr fontId="4" type="noConversion"/>
  </si>
  <si>
    <t>121 기관운영비</t>
    <phoneticPr fontId="4" type="noConversion"/>
  </si>
  <si>
    <t>13 운영비</t>
    <phoneticPr fontId="4" type="noConversion"/>
  </si>
  <si>
    <t>131 여비</t>
    <phoneticPr fontId="4" type="noConversion"/>
  </si>
  <si>
    <t>132 수용및수수료</t>
    <phoneticPr fontId="4" type="noConversion"/>
  </si>
  <si>
    <t>133 공공요금</t>
    <phoneticPr fontId="4" type="noConversion"/>
  </si>
  <si>
    <t>134 제세공과금</t>
    <phoneticPr fontId="4" type="noConversion"/>
  </si>
  <si>
    <t>135 차량비</t>
    <phoneticPr fontId="4" type="noConversion"/>
  </si>
  <si>
    <t>예     산      총     칙</t>
    <phoneticPr fontId="4" type="noConversion"/>
  </si>
  <si>
    <t>회   계   별</t>
    <phoneticPr fontId="4" type="noConversion"/>
  </si>
  <si>
    <t>세입․세출 예산총액</t>
    <phoneticPr fontId="4" type="noConversion"/>
  </si>
  <si>
    <t>기타차입한도액</t>
    <phoneticPr fontId="4" type="noConversion"/>
  </si>
  <si>
    <t>합         계</t>
    <phoneticPr fontId="4" type="noConversion"/>
  </si>
  <si>
    <t>없음</t>
    <phoneticPr fontId="18" type="noConversion"/>
  </si>
  <si>
    <t>일 반 회 계</t>
    <phoneticPr fontId="4" type="noConversion"/>
  </si>
  <si>
    <t>기         타</t>
    <phoneticPr fontId="4" type="noConversion"/>
  </si>
  <si>
    <t>11 인건비</t>
    <phoneticPr fontId="4" type="noConversion"/>
  </si>
  <si>
    <t xml:space="preserve">     (단위: 원)</t>
    <phoneticPr fontId="4" type="noConversion"/>
  </si>
  <si>
    <t xml:space="preserve">                (단위: 원)</t>
    <phoneticPr fontId="4" type="noConversion"/>
  </si>
  <si>
    <t>항</t>
    <phoneticPr fontId="4" type="noConversion"/>
  </si>
  <si>
    <t>총        계</t>
    <phoneticPr fontId="4" type="noConversion"/>
  </si>
  <si>
    <t>사업수입</t>
    <phoneticPr fontId="4" type="noConversion"/>
  </si>
  <si>
    <t>보조금 수입</t>
    <phoneticPr fontId="4" type="noConversion"/>
  </si>
  <si>
    <t>후원금수입</t>
    <phoneticPr fontId="4" type="noConversion"/>
  </si>
  <si>
    <t>전입금</t>
    <phoneticPr fontId="4" type="noConversion"/>
  </si>
  <si>
    <t>이월금</t>
    <phoneticPr fontId="4" type="noConversion"/>
  </si>
  <si>
    <t>잡수입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</si>
  <si>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</si>
  <si>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</si>
  <si>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</si>
  <si>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일반사업비</t>
    <phoneticPr fontId="4" type="noConversion"/>
  </si>
  <si>
    <t>과년도지출</t>
    <phoneticPr fontId="4" type="noConversion"/>
  </si>
  <si>
    <t>예비비</t>
    <phoneticPr fontId="4" type="noConversion"/>
  </si>
  <si>
    <t>사회복지법인 무일복지재단</t>
    <phoneticPr fontId="4" type="noConversion"/>
  </si>
  <si>
    <t>운영비</t>
    <phoneticPr fontId="4" type="noConversion"/>
  </si>
  <si>
    <t>2014년 예산(A)</t>
    <phoneticPr fontId="2" type="noConversion"/>
  </si>
  <si>
    <t>2015년 예산(B)</t>
    <phoneticPr fontId="2" type="noConversion"/>
  </si>
  <si>
    <t>2014년 예산(A)</t>
    <phoneticPr fontId="2" type="noConversion"/>
  </si>
  <si>
    <t xml:space="preserve">2014.    12.  </t>
    <phoneticPr fontId="4" type="noConversion"/>
  </si>
  <si>
    <t xml:space="preserve">     2015년</t>
    <phoneticPr fontId="2" type="noConversion"/>
  </si>
  <si>
    <t>3. 본 예산은 사회복지법인 재무회계규칙 제 2장 예산과결산에 의거 편성하며 집행한다.</t>
    <phoneticPr fontId="4" type="noConversion"/>
  </si>
  <si>
    <t xml:space="preserve">4. 장기요양사업수입, 보조금, 후원금등의 세입이 감소할 경우 기존사업을 축소할 수 </t>
    <phoneticPr fontId="4" type="noConversion"/>
  </si>
  <si>
    <t xml:space="preserve">   있다.</t>
    <phoneticPr fontId="4" type="noConversion"/>
  </si>
  <si>
    <t xml:space="preserve">5. 장기요양사업수입,국시비보조금, 후원금등의 세입이 증가 할 경우 세입세출예산을 </t>
    <phoneticPr fontId="4" type="noConversion"/>
  </si>
  <si>
    <t xml:space="preserve">   초과할 수 있다.</t>
    <phoneticPr fontId="4" type="noConversion"/>
  </si>
  <si>
    <t xml:space="preserve">6. 보편적으로 발생하는 지출에 있어서는 세출예산에도 불구하고 초과 집행하고 차기 </t>
    <phoneticPr fontId="4" type="noConversion"/>
  </si>
  <si>
    <t xml:space="preserve">   이사회에서 추가경정예산을 승인 받을 수 있다.</t>
    <phoneticPr fontId="4" type="noConversion"/>
  </si>
  <si>
    <t xml:space="preserve">7. 세출예산에서 초과지출이 발생할 경우에 동일관 내의 목간전용으로 부족한 예산을  </t>
    <phoneticPr fontId="4" type="noConversion"/>
  </si>
  <si>
    <t xml:space="preserve">    집행 할 수가 있다.</t>
    <phoneticPr fontId="4" type="noConversion"/>
  </si>
  <si>
    <r>
      <rPr>
        <sz val="12"/>
        <rFont val="맑은 고딕"/>
        <family val="3"/>
        <charset val="129"/>
      </rPr>
      <t>2</t>
    </r>
    <r>
      <rPr>
        <sz val="12"/>
        <rFont val="돋움"/>
        <family val="3"/>
        <charset val="129"/>
      </rPr>
      <t>. 예산승인</t>
    </r>
    <r>
      <rPr>
        <sz val="12"/>
        <color indexed="8"/>
        <rFont val="맑은 고딕"/>
        <family val="3"/>
        <charset val="129"/>
      </rPr>
      <t xml:space="preserve"> 이후 발생된 후원금(지정후원금, 비지정후원금) 및 지정된 사업 보조금은 그대로 시행할 수 있으며, 다음 이사회 때 예산에 반영한다.</t>
    </r>
    <phoneticPr fontId="4" type="noConversion"/>
  </si>
  <si>
    <t>2014년 예산(A)</t>
    <phoneticPr fontId="4" type="noConversion"/>
  </si>
  <si>
    <t>2015년 예산(B)</t>
    <phoneticPr fontId="4" type="noConversion"/>
  </si>
  <si>
    <t>(단위 : 원)</t>
    <phoneticPr fontId="4" type="noConversion"/>
  </si>
  <si>
    <t>2014년 예산(A)</t>
    <phoneticPr fontId="4" type="noConversion"/>
  </si>
  <si>
    <t>2015년 예산(B)</t>
    <phoneticPr fontId="4" type="noConversion"/>
  </si>
  <si>
    <t>참좋은기억학교 세입·세출 예산 (안)</t>
    <phoneticPr fontId="4" type="noConversion"/>
  </si>
  <si>
    <t>1. 참좋은기억학교 2015년도 세입․세출 예산은 위와 같다.</t>
    <phoneticPr fontId="4" type="noConversion"/>
  </si>
  <si>
    <t>01사 업 수 입</t>
    <phoneticPr fontId="4" type="noConversion"/>
  </si>
  <si>
    <t>(단위: 천원)</t>
    <phoneticPr fontId="2" type="noConversion"/>
  </si>
  <si>
    <t>2015년 참좋은기억학교 예산 총괄내역서</t>
    <phoneticPr fontId="4" type="noConversion"/>
  </si>
  <si>
    <t>02보조금수입</t>
    <phoneticPr fontId="4" type="noConversion"/>
  </si>
  <si>
    <t>03후원금수입</t>
    <phoneticPr fontId="4" type="noConversion"/>
  </si>
  <si>
    <t>04전   입   금</t>
    <phoneticPr fontId="4" type="noConversion"/>
  </si>
  <si>
    <t>05잡   수   입</t>
    <phoneticPr fontId="4" type="noConversion"/>
  </si>
  <si>
    <t>06이   월   금</t>
    <phoneticPr fontId="4" type="noConversion"/>
  </si>
  <si>
    <t>02사   업   비</t>
    <phoneticPr fontId="4" type="noConversion"/>
  </si>
  <si>
    <t>사업비</t>
    <phoneticPr fontId="2" type="noConversion"/>
  </si>
  <si>
    <t>03일반사업비</t>
    <phoneticPr fontId="4" type="noConversion"/>
  </si>
  <si>
    <t>04과년도지출</t>
    <phoneticPr fontId="4" type="noConversion"/>
  </si>
  <si>
    <t>05예   비   비</t>
    <phoneticPr fontId="4" type="noConversion"/>
  </si>
  <si>
    <t>2015년 세입예산 내역</t>
    <phoneticPr fontId="2" type="noConversion"/>
  </si>
  <si>
    <t>■ 참좋은기억학교</t>
    <phoneticPr fontId="4" type="noConversion"/>
  </si>
  <si>
    <t>2015년 세출예산 내역</t>
    <phoneticPr fontId="2" type="noConversion"/>
  </si>
  <si>
    <t>01 사업수입</t>
    <phoneticPr fontId="4" type="noConversion"/>
  </si>
  <si>
    <t>식대비,실비수입</t>
    <phoneticPr fontId="2" type="noConversion"/>
  </si>
  <si>
    <t>02 보조금수입</t>
    <phoneticPr fontId="4" type="noConversion"/>
  </si>
  <si>
    <t>03 후원금수입</t>
    <phoneticPr fontId="4" type="noConversion"/>
  </si>
  <si>
    <t>11 사업수입</t>
    <phoneticPr fontId="4" type="noConversion"/>
  </si>
  <si>
    <t>111 입소비용수입</t>
    <phoneticPr fontId="4" type="noConversion"/>
  </si>
  <si>
    <t>21 보조금수입</t>
    <phoneticPr fontId="4" type="noConversion"/>
  </si>
  <si>
    <t>211 시비</t>
    <phoneticPr fontId="4" type="noConversion"/>
  </si>
  <si>
    <t>212 구비</t>
    <phoneticPr fontId="4" type="noConversion"/>
  </si>
  <si>
    <t>31 후원금수입</t>
    <phoneticPr fontId="4" type="noConversion"/>
  </si>
  <si>
    <t>311 지정후원금수입</t>
    <phoneticPr fontId="2" type="noConversion"/>
  </si>
  <si>
    <t>312 비지정후원금수입</t>
    <phoneticPr fontId="4" type="noConversion"/>
  </si>
  <si>
    <t>04 전입금</t>
    <phoneticPr fontId="4" type="noConversion"/>
  </si>
  <si>
    <t>41 전입금</t>
    <phoneticPr fontId="4" type="noConversion"/>
  </si>
  <si>
    <t>411 법인전입금이월금</t>
    <phoneticPr fontId="4" type="noConversion"/>
  </si>
  <si>
    <t>05 잡수입</t>
    <phoneticPr fontId="4" type="noConversion"/>
  </si>
  <si>
    <t>51 잡수입</t>
    <phoneticPr fontId="4" type="noConversion"/>
  </si>
  <si>
    <t>511 예금이자수입</t>
    <phoneticPr fontId="4" type="noConversion"/>
  </si>
  <si>
    <t>512 잡수입</t>
    <phoneticPr fontId="4" type="noConversion"/>
  </si>
  <si>
    <t xml:space="preserve">06 이월금 </t>
    <phoneticPr fontId="4" type="noConversion"/>
  </si>
  <si>
    <t xml:space="preserve">61 이월금 </t>
    <phoneticPr fontId="4" type="noConversion"/>
  </si>
  <si>
    <t>611 법인전입금이월금</t>
    <phoneticPr fontId="4" type="noConversion"/>
  </si>
  <si>
    <t>612 전년도이월금(후원금)</t>
    <phoneticPr fontId="4" type="noConversion"/>
  </si>
  <si>
    <t>03 일반사업비</t>
    <phoneticPr fontId="4" type="noConversion"/>
  </si>
  <si>
    <t>31 일반사업비</t>
    <phoneticPr fontId="4" type="noConversion"/>
  </si>
  <si>
    <t>311 홍보출판사업비</t>
    <phoneticPr fontId="4" type="noConversion"/>
  </si>
  <si>
    <t>312 기타사업비</t>
    <phoneticPr fontId="4" type="noConversion"/>
  </si>
  <si>
    <t>111 급여</t>
    <phoneticPr fontId="4" type="noConversion"/>
  </si>
  <si>
    <t>112 제수당</t>
    <phoneticPr fontId="4" type="noConversion"/>
  </si>
  <si>
    <t>113 일용잡금</t>
    <phoneticPr fontId="4" type="noConversion"/>
  </si>
  <si>
    <t>114 퇴직금및퇴직적립금</t>
    <phoneticPr fontId="4" type="noConversion"/>
  </si>
  <si>
    <t>115 사회보험부담금</t>
    <phoneticPr fontId="4" type="noConversion"/>
  </si>
  <si>
    <t>116 기타후생경비</t>
    <phoneticPr fontId="4" type="noConversion"/>
  </si>
  <si>
    <t>136 기타운영비</t>
    <phoneticPr fontId="4" type="noConversion"/>
  </si>
  <si>
    <t>21 운영비</t>
    <phoneticPr fontId="4" type="noConversion"/>
  </si>
  <si>
    <t>211 생계비</t>
    <phoneticPr fontId="4" type="noConversion"/>
  </si>
  <si>
    <t>212 수용기관경비</t>
    <phoneticPr fontId="4" type="noConversion"/>
  </si>
  <si>
    <t>213 특별급식비</t>
    <phoneticPr fontId="4" type="noConversion"/>
  </si>
  <si>
    <t>214 연료비</t>
    <phoneticPr fontId="4" type="noConversion"/>
  </si>
  <si>
    <t>22 사업비</t>
    <phoneticPr fontId="4" type="noConversion"/>
  </si>
  <si>
    <t>02 사업비</t>
    <phoneticPr fontId="4" type="noConversion"/>
  </si>
  <si>
    <t>122 회의비</t>
    <phoneticPr fontId="4" type="noConversion"/>
  </si>
  <si>
    <t>221 사례관리비</t>
    <phoneticPr fontId="4" type="noConversion"/>
  </si>
  <si>
    <t>222 복지사업비</t>
    <phoneticPr fontId="4" type="noConversion"/>
  </si>
  <si>
    <t>223 신체활동지원사업비</t>
    <phoneticPr fontId="4" type="noConversion"/>
  </si>
  <si>
    <t>224 기능회복사업비</t>
    <phoneticPr fontId="4" type="noConversion"/>
  </si>
  <si>
    <t>225 간호및처치사업비</t>
    <phoneticPr fontId="4" type="noConversion"/>
  </si>
  <si>
    <t>226 정서지원사업비</t>
    <phoneticPr fontId="4" type="noConversion"/>
  </si>
  <si>
    <t>227 가족지원사업비</t>
    <phoneticPr fontId="4" type="noConversion"/>
  </si>
  <si>
    <t>04 예비비</t>
    <phoneticPr fontId="4" type="noConversion"/>
  </si>
  <si>
    <t>05 이월금</t>
    <phoneticPr fontId="4" type="noConversion"/>
  </si>
  <si>
    <t>41 예비비</t>
    <phoneticPr fontId="4" type="noConversion"/>
  </si>
  <si>
    <t>411 예비비</t>
    <phoneticPr fontId="4" type="noConversion"/>
  </si>
  <si>
    <t>51 이월금</t>
    <phoneticPr fontId="4" type="noConversion"/>
  </si>
  <si>
    <t>511 이월금</t>
    <phoneticPr fontId="4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</si>
</sst>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 "/>
    <numFmt numFmtId="177" formatCode="0_ 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b/>
      <sz val="20"/>
      <name val="바탕"/>
      <family val="1"/>
      <charset val="129"/>
    </font>
    <font>
      <b/>
      <sz val="14"/>
      <name val="바탕"/>
      <family val="1"/>
      <charset val="129"/>
    </font>
    <font>
      <sz val="11"/>
      <name val="바탕"/>
      <family val="1"/>
      <charset val="129"/>
    </font>
    <font>
      <b/>
      <sz val="16"/>
      <name val="돋움"/>
      <family val="3"/>
      <charset val="129"/>
    </font>
    <font>
      <sz val="12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10"/>
      <name val="돋움"/>
      <family val="3"/>
      <charset val="129"/>
    </font>
    <font>
      <b/>
      <sz val="9"/>
      <name val="돋움"/>
      <family val="3"/>
      <charset val="129"/>
    </font>
    <font>
      <sz val="24"/>
      <name val="돋움"/>
      <family val="3"/>
      <charset val="129"/>
    </font>
    <font>
      <sz val="18"/>
      <name val="돋움"/>
      <family val="3"/>
      <charset val="129"/>
    </font>
    <font>
      <sz val="8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name val="(한)표구체"/>
      <family val="1"/>
      <charset val="129"/>
    </font>
    <font>
      <sz val="24"/>
      <name val="Asia센스고딕M"/>
      <family val="3"/>
      <charset val="129"/>
    </font>
    <font>
      <b/>
      <sz val="24"/>
      <name val="(한)표구체"/>
      <family val="1"/>
      <charset val="129"/>
    </font>
    <font>
      <sz val="10"/>
      <color theme="1"/>
      <name val="맑은 고딕"/>
      <family val="2"/>
      <charset val="129"/>
      <scheme val="minor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11"/>
      <color indexed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8"/>
      <name val="돋움"/>
      <family val="3"/>
      <charset val="129"/>
    </font>
    <font>
      <b/>
      <sz val="22"/>
      <name val="돋움"/>
      <family val="3"/>
      <charset val="129"/>
    </font>
    <font>
      <sz val="12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11"/>
      <name val="굴림"/>
      <family val="3"/>
      <charset val="129"/>
    </font>
    <font>
      <b/>
      <sz val="15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9" fillId="0" borderId="0">
      <alignment vertical="center"/>
    </xf>
  </cellStyleXfs>
  <cellXfs count="160">
    <xf numFmtId="0" fontId="0" fillId="0" borderId="0" xfId="0">
      <alignment vertical="center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right" vertical="center"/>
    </xf>
    <xf numFmtId="0" fontId="13" fillId="0" borderId="9" xfId="0" applyFont="1" applyBorder="1" applyAlignment="1">
      <alignment vertical="center" shrinkToFit="1"/>
    </xf>
    <xf numFmtId="0" fontId="12" fillId="0" borderId="20" xfId="0" applyFont="1" applyBorder="1" applyAlignment="1">
      <alignment horizontal="left" vertical="center"/>
    </xf>
    <xf numFmtId="41" fontId="12" fillId="0" borderId="8" xfId="1" applyFont="1" applyBorder="1" applyAlignment="1">
      <alignment horizontal="distributed" vertical="center"/>
    </xf>
    <xf numFmtId="0" fontId="12" fillId="0" borderId="10" xfId="0" applyFont="1" applyBorder="1" applyAlignment="1">
      <alignment horizontal="left" vertical="center"/>
    </xf>
    <xf numFmtId="41" fontId="14" fillId="0" borderId="8" xfId="1" applyFont="1" applyBorder="1" applyAlignment="1">
      <alignment horizontal="distributed" vertical="center"/>
    </xf>
    <xf numFmtId="0" fontId="12" fillId="0" borderId="19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41" fontId="12" fillId="0" borderId="12" xfId="1" applyFont="1" applyBorder="1" applyAlignment="1">
      <alignment horizontal="distributed" vertical="center"/>
    </xf>
    <xf numFmtId="41" fontId="14" fillId="0" borderId="15" xfId="1" applyFont="1" applyBorder="1" applyAlignment="1">
      <alignment horizontal="distributed" vertical="center"/>
    </xf>
    <xf numFmtId="0" fontId="12" fillId="0" borderId="27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41" fontId="15" fillId="0" borderId="8" xfId="1" applyFont="1" applyBorder="1" applyAlignment="1">
      <alignment horizontal="distributed" vertical="center"/>
    </xf>
    <xf numFmtId="176" fontId="13" fillId="0" borderId="8" xfId="1" applyNumberFormat="1" applyFont="1" applyBorder="1" applyAlignment="1">
      <alignment horizontal="right" vertical="center"/>
    </xf>
    <xf numFmtId="0" fontId="13" fillId="0" borderId="9" xfId="0" applyFont="1" applyBorder="1" applyAlignment="1">
      <alignment vertical="center" wrapText="1"/>
    </xf>
    <xf numFmtId="41" fontId="13" fillId="0" borderId="8" xfId="1" applyFont="1" applyBorder="1" applyAlignment="1">
      <alignment horizontal="distributed" vertical="center"/>
    </xf>
    <xf numFmtId="0" fontId="12" fillId="0" borderId="21" xfId="0" applyFont="1" applyBorder="1" applyAlignment="1">
      <alignment horizontal="left" vertical="center"/>
    </xf>
    <xf numFmtId="41" fontId="13" fillId="0" borderId="27" xfId="1" applyFont="1" applyBorder="1" applyAlignment="1">
      <alignment horizontal="distributed" vertical="center"/>
    </xf>
    <xf numFmtId="41" fontId="13" fillId="0" borderId="31" xfId="1" applyFont="1" applyBorder="1" applyAlignment="1">
      <alignment horizontal="distributed" vertical="center"/>
    </xf>
    <xf numFmtId="176" fontId="13" fillId="0" borderId="31" xfId="1" applyNumberFormat="1" applyFont="1" applyBorder="1" applyAlignment="1">
      <alignment horizontal="right" vertical="center"/>
    </xf>
    <xf numFmtId="0" fontId="13" fillId="0" borderId="32" xfId="0" applyFont="1" applyBorder="1" applyAlignment="1">
      <alignment vertical="center" wrapText="1"/>
    </xf>
    <xf numFmtId="41" fontId="13" fillId="0" borderId="12" xfId="1" applyFont="1" applyBorder="1" applyAlignment="1">
      <alignment horizontal="distributed" vertical="center"/>
    </xf>
    <xf numFmtId="176" fontId="13" fillId="0" borderId="12" xfId="1" applyNumberFormat="1" applyFont="1" applyBorder="1" applyAlignment="1">
      <alignment horizontal="right" vertical="center"/>
    </xf>
    <xf numFmtId="0" fontId="0" fillId="0" borderId="29" xfId="0" applyBorder="1">
      <alignment vertical="center"/>
    </xf>
    <xf numFmtId="0" fontId="12" fillId="0" borderId="34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 shrinkToFit="1"/>
    </xf>
    <xf numFmtId="0" fontId="11" fillId="0" borderId="0" xfId="2" applyFont="1"/>
    <xf numFmtId="0" fontId="5" fillId="0" borderId="0" xfId="2"/>
    <xf numFmtId="0" fontId="5" fillId="0" borderId="0" xfId="3">
      <alignment vertical="center"/>
    </xf>
    <xf numFmtId="0" fontId="11" fillId="0" borderId="0" xfId="2" applyFont="1" applyAlignment="1">
      <alignment horizontal="right"/>
    </xf>
    <xf numFmtId="0" fontId="11" fillId="0" borderId="3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41" fontId="17" fillId="0" borderId="39" xfId="4" applyFont="1" applyBorder="1" applyAlignment="1">
      <alignment vertical="center"/>
    </xf>
    <xf numFmtId="177" fontId="11" fillId="0" borderId="40" xfId="4" applyNumberFormat="1" applyFont="1" applyBorder="1" applyAlignment="1">
      <alignment horizontal="center" vertical="center"/>
    </xf>
    <xf numFmtId="177" fontId="11" fillId="0" borderId="40" xfId="4" applyNumberFormat="1" applyFont="1" applyBorder="1" applyAlignment="1">
      <alignment horizontal="right" vertical="center"/>
    </xf>
    <xf numFmtId="0" fontId="11" fillId="0" borderId="4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1" fontId="14" fillId="0" borderId="15" xfId="1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0" fillId="0" borderId="0" xfId="0" applyFont="1" applyBorder="1" applyAlignment="1">
      <alignment vertical="center"/>
    </xf>
    <xf numFmtId="0" fontId="12" fillId="0" borderId="30" xfId="0" applyFont="1" applyBorder="1" applyAlignment="1">
      <alignment horizontal="left" vertical="center" shrinkToFit="1"/>
    </xf>
    <xf numFmtId="0" fontId="12" fillId="0" borderId="31" xfId="0" applyFont="1" applyBorder="1" applyAlignment="1">
      <alignment horizontal="left" vertical="center" shrinkToFit="1"/>
    </xf>
    <xf numFmtId="0" fontId="12" fillId="0" borderId="33" xfId="0" applyFont="1" applyBorder="1" applyAlignment="1">
      <alignment horizontal="left" vertical="center" shrinkToFit="1"/>
    </xf>
    <xf numFmtId="0" fontId="0" fillId="0" borderId="27" xfId="0" applyBorder="1">
      <alignment vertical="center"/>
    </xf>
    <xf numFmtId="0" fontId="15" fillId="0" borderId="32" xfId="0" applyFont="1" applyBorder="1" applyAlignment="1">
      <alignment vertical="center" wrapText="1"/>
    </xf>
    <xf numFmtId="0" fontId="24" fillId="0" borderId="0" xfId="5" applyFont="1" applyAlignment="1">
      <alignment horizontal="center" vertical="center"/>
    </xf>
    <xf numFmtId="0" fontId="5" fillId="0" borderId="0" xfId="5">
      <alignment vertical="center"/>
    </xf>
    <xf numFmtId="0" fontId="4" fillId="0" borderId="0" xfId="5" applyFont="1">
      <alignment vertical="center"/>
    </xf>
    <xf numFmtId="0" fontId="25" fillId="0" borderId="45" xfId="5" applyFont="1" applyBorder="1" applyAlignment="1">
      <alignment horizontal="center" vertical="center"/>
    </xf>
    <xf numFmtId="0" fontId="25" fillId="0" borderId="45" xfId="5" applyFont="1" applyBorder="1" applyAlignment="1">
      <alignment horizontal="center" vertical="center" shrinkToFit="1"/>
    </xf>
    <xf numFmtId="0" fontId="26" fillId="0" borderId="4" xfId="5" applyFont="1" applyBorder="1" applyAlignment="1">
      <alignment horizontal="center" vertical="center"/>
    </xf>
    <xf numFmtId="0" fontId="26" fillId="0" borderId="5" xfId="5" applyFont="1" applyBorder="1" applyAlignment="1">
      <alignment horizontal="center" vertical="center"/>
    </xf>
    <xf numFmtId="41" fontId="27" fillId="0" borderId="5" xfId="5" applyNumberFormat="1" applyFont="1" applyBorder="1" applyAlignment="1">
      <alignment horizontal="right" vertical="center"/>
    </xf>
    <xf numFmtId="41" fontId="27" fillId="0" borderId="6" xfId="5" applyNumberFormat="1" applyFont="1" applyBorder="1" applyAlignment="1">
      <alignment vertical="center"/>
    </xf>
    <xf numFmtId="0" fontId="13" fillId="0" borderId="0" xfId="5" applyFont="1">
      <alignment vertical="center"/>
    </xf>
    <xf numFmtId="0" fontId="26" fillId="0" borderId="8" xfId="5" applyFont="1" applyBorder="1" applyAlignment="1">
      <alignment horizontal="center" vertical="center"/>
    </xf>
    <xf numFmtId="41" fontId="28" fillId="0" borderId="8" xfId="4" applyFont="1" applyBorder="1">
      <alignment vertical="center"/>
    </xf>
    <xf numFmtId="41" fontId="28" fillId="0" borderId="9" xfId="4" applyFont="1" applyBorder="1">
      <alignment vertical="center"/>
    </xf>
    <xf numFmtId="0" fontId="26" fillId="0" borderId="11" xfId="5" applyFont="1" applyBorder="1" applyAlignment="1">
      <alignment horizontal="center" vertical="center"/>
    </xf>
    <xf numFmtId="0" fontId="26" fillId="0" borderId="12" xfId="5" applyFont="1" applyBorder="1" applyAlignment="1">
      <alignment horizontal="center" vertical="center"/>
    </xf>
    <xf numFmtId="41" fontId="28" fillId="0" borderId="12" xfId="4" applyFont="1" applyBorder="1">
      <alignment vertical="center"/>
    </xf>
    <xf numFmtId="41" fontId="28" fillId="0" borderId="13" xfId="4" applyFont="1" applyBorder="1">
      <alignment vertical="center"/>
    </xf>
    <xf numFmtId="0" fontId="12" fillId="0" borderId="0" xfId="5" applyFont="1">
      <alignment vertical="center"/>
    </xf>
    <xf numFmtId="41" fontId="27" fillId="0" borderId="5" xfId="5" applyNumberFormat="1" applyFont="1" applyBorder="1" applyAlignment="1">
      <alignment vertical="center"/>
    </xf>
    <xf numFmtId="41" fontId="4" fillId="0" borderId="0" xfId="5" applyNumberFormat="1" applyFont="1">
      <alignment vertical="center"/>
    </xf>
    <xf numFmtId="41" fontId="26" fillId="0" borderId="0" xfId="5" applyNumberFormat="1" applyFont="1" applyBorder="1">
      <alignment vertical="center"/>
    </xf>
    <xf numFmtId="41" fontId="25" fillId="0" borderId="0" xfId="5" applyNumberFormat="1" applyFont="1" applyBorder="1">
      <alignment vertic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11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2" applyFont="1" applyBorder="1" applyAlignment="1">
      <alignment horizontal="left" vertical="center" wrapText="1" shrinkToFi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6" fillId="0" borderId="7" xfId="5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2" applyFont="1" applyAlignment="1">
      <alignment horizontal="center"/>
    </xf>
    <xf numFmtId="0" fontId="5" fillId="0" borderId="0" xfId="2" applyAlignment="1">
      <alignment horizontal="center"/>
    </xf>
    <xf numFmtId="0" fontId="11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0" fontId="20" fillId="0" borderId="0" xfId="2" applyFont="1" applyAlignment="1">
      <alignment horizontal="center"/>
    </xf>
    <xf numFmtId="0" fontId="21" fillId="0" borderId="0" xfId="2" applyFont="1" applyAlignment="1">
      <alignment horizontal="center" wrapText="1"/>
    </xf>
    <xf numFmtId="0" fontId="22" fillId="0" borderId="0" xfId="2" applyFont="1" applyAlignment="1">
      <alignment horizontal="center"/>
    </xf>
    <xf numFmtId="0" fontId="11" fillId="0" borderId="0" xfId="2" applyFont="1" applyBorder="1" applyAlignment="1">
      <alignment horizontal="left" vertical="center" wrapText="1" shrinkToFi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5" fillId="0" borderId="39" xfId="5" applyFont="1" applyBorder="1" applyAlignment="1">
      <alignment horizontal="center" vertical="center"/>
    </xf>
    <xf numFmtId="0" fontId="26" fillId="0" borderId="7" xfId="5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41" fontId="11" fillId="0" borderId="42" xfId="1" applyFont="1" applyBorder="1" applyAlignment="1">
      <alignment horizontal="center" vertical="center"/>
    </xf>
    <xf numFmtId="0" fontId="24" fillId="0" borderId="0" xfId="5" applyFont="1" applyAlignment="1">
      <alignment horizontal="right" vertical="center"/>
    </xf>
    <xf numFmtId="0" fontId="5" fillId="0" borderId="0" xfId="5" applyAlignment="1">
      <alignment horizontal="right" vertical="center"/>
    </xf>
    <xf numFmtId="0" fontId="35" fillId="0" borderId="1" xfId="5" applyFont="1" applyBorder="1" applyAlignment="1">
      <alignment horizontal="right" vertical="center"/>
    </xf>
    <xf numFmtId="0" fontId="36" fillId="0" borderId="0" xfId="5" applyFont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14" xfId="5" applyFont="1" applyBorder="1" applyAlignment="1">
      <alignment horizontal="center" vertical="center"/>
    </xf>
    <xf numFmtId="0" fontId="15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 shrinkToFit="1"/>
    </xf>
    <xf numFmtId="0" fontId="0" fillId="0" borderId="0" xfId="0" applyFill="1">
      <alignment vertical="center"/>
    </xf>
    <xf numFmtId="0" fontId="23" fillId="0" borderId="44" xfId="0" applyFont="1" applyFill="1" applyBorder="1" applyAlignment="1">
      <alignment horizontal="center" vertical="center" shrinkToFit="1"/>
    </xf>
    <xf numFmtId="41" fontId="14" fillId="0" borderId="15" xfId="1" applyNumberFormat="1" applyFont="1" applyFill="1" applyBorder="1" applyAlignment="1">
      <alignment horizontal="center" vertical="center"/>
    </xf>
    <xf numFmtId="41" fontId="14" fillId="0" borderId="8" xfId="1" applyFont="1" applyFill="1" applyBorder="1" applyAlignment="1">
      <alignment horizontal="distributed" vertical="center"/>
    </xf>
    <xf numFmtId="41" fontId="12" fillId="0" borderId="8" xfId="1" applyFont="1" applyFill="1" applyBorder="1" applyAlignment="1">
      <alignment horizontal="distributed" vertical="center"/>
    </xf>
    <xf numFmtId="41" fontId="14" fillId="0" borderId="15" xfId="1" applyFont="1" applyFill="1" applyBorder="1" applyAlignment="1">
      <alignment horizontal="distributed" vertical="center"/>
    </xf>
    <xf numFmtId="41" fontId="12" fillId="0" borderId="12" xfId="1" applyFont="1" applyFill="1" applyBorder="1" applyAlignment="1">
      <alignment horizontal="distributed" vertical="center"/>
    </xf>
    <xf numFmtId="41" fontId="15" fillId="0" borderId="8" xfId="1" applyFont="1" applyFill="1" applyBorder="1" applyAlignment="1">
      <alignment horizontal="distributed" vertical="center"/>
    </xf>
    <xf numFmtId="41" fontId="13" fillId="0" borderId="8" xfId="1" applyFont="1" applyFill="1" applyBorder="1" applyAlignment="1">
      <alignment horizontal="distributed" vertical="center"/>
    </xf>
    <xf numFmtId="41" fontId="13" fillId="0" borderId="31" xfId="1" applyFont="1" applyFill="1" applyBorder="1" applyAlignment="1">
      <alignment horizontal="distributed" vertical="center"/>
    </xf>
    <xf numFmtId="41" fontId="13" fillId="0" borderId="12" xfId="1" applyFont="1" applyFill="1" applyBorder="1" applyAlignment="1">
      <alignment horizontal="distributed" vertical="center"/>
    </xf>
    <xf numFmtId="41" fontId="12" fillId="0" borderId="15" xfId="1" applyFont="1" applyBorder="1" applyAlignment="1">
      <alignment horizontal="center" vertical="center"/>
    </xf>
    <xf numFmtId="41" fontId="12" fillId="0" borderId="29" xfId="1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34" fillId="0" borderId="23" xfId="0" applyFont="1" applyBorder="1">
      <alignment vertical="center"/>
    </xf>
    <xf numFmtId="0" fontId="34" fillId="0" borderId="26" xfId="0" applyFont="1" applyBorder="1">
      <alignment vertical="center"/>
    </xf>
    <xf numFmtId="0" fontId="15" fillId="0" borderId="16" xfId="0" applyFont="1" applyBorder="1" applyAlignment="1">
      <alignment vertical="center" shrinkToFit="1"/>
    </xf>
    <xf numFmtId="0" fontId="34" fillId="0" borderId="0" xfId="0" applyFont="1">
      <alignment vertical="center"/>
    </xf>
    <xf numFmtId="0" fontId="14" fillId="0" borderId="17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shrinkToFit="1"/>
    </xf>
    <xf numFmtId="0" fontId="15" fillId="0" borderId="9" xfId="0" applyFont="1" applyBorder="1" applyAlignment="1">
      <alignment vertical="center" shrinkToFit="1"/>
    </xf>
    <xf numFmtId="0" fontId="14" fillId="0" borderId="24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 shrinkToFit="1"/>
    </xf>
    <xf numFmtId="176" fontId="15" fillId="0" borderId="8" xfId="1" applyNumberFormat="1" applyFont="1" applyBorder="1" applyAlignment="1">
      <alignment horizontal="right" vertical="center"/>
    </xf>
    <xf numFmtId="41" fontId="15" fillId="0" borderId="16" xfId="0" applyNumberFormat="1" applyFont="1" applyBorder="1" applyAlignment="1">
      <alignment vertical="center" wrapText="1"/>
    </xf>
    <xf numFmtId="0" fontId="14" fillId="0" borderId="10" xfId="0" applyFont="1" applyBorder="1" applyAlignment="1">
      <alignment horizontal="left" vertical="center"/>
    </xf>
    <xf numFmtId="0" fontId="15" fillId="0" borderId="9" xfId="0" applyFont="1" applyBorder="1" applyAlignment="1">
      <alignment vertical="center" wrapText="1"/>
    </xf>
    <xf numFmtId="0" fontId="14" fillId="0" borderId="18" xfId="0" applyFont="1" applyBorder="1" applyAlignment="1">
      <alignment horizontal="left" vertical="center"/>
    </xf>
  </cellXfs>
  <cellStyles count="7">
    <cellStyle name="쉼표 [0]" xfId="1" builtinId="6"/>
    <cellStyle name="쉼표 [0] 2" xfId="4"/>
    <cellStyle name="표준" xfId="0" builtinId="0"/>
    <cellStyle name="표준 2" xfId="5"/>
    <cellStyle name="표준 3" xfId="6"/>
    <cellStyle name="표준_07-1차추경(변동내역서-기관명)(1)" xfId="2"/>
    <cellStyle name="표준_08-5결산추경(변동내역서-대구남구지역자활센터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activeCell="E4" sqref="E4:E5"/>
    </sheetView>
  </sheetViews>
  <sheetFormatPr defaultRowHeight="16.5"/>
  <cols>
    <col min="1" max="1" width="94.25" customWidth="1"/>
    <col min="2" max="2" width="74.875" hidden="1" customWidth="1"/>
    <col min="256" max="256" width="50.625" customWidth="1"/>
    <col min="257" max="257" width="74.875" customWidth="1"/>
    <col min="258" max="258" width="2.375" customWidth="1"/>
    <col min="512" max="512" width="50.625" customWidth="1"/>
    <col min="513" max="513" width="74.875" customWidth="1"/>
    <col min="514" max="514" width="2.375" customWidth="1"/>
    <col min="768" max="768" width="50.625" customWidth="1"/>
    <col min="769" max="769" width="74.875" customWidth="1"/>
    <col min="770" max="770" width="2.375" customWidth="1"/>
    <col min="1024" max="1024" width="50.625" customWidth="1"/>
    <col min="1025" max="1025" width="74.875" customWidth="1"/>
    <col min="1026" max="1026" width="2.375" customWidth="1"/>
    <col min="1280" max="1280" width="50.625" customWidth="1"/>
    <col min="1281" max="1281" width="74.875" customWidth="1"/>
    <col min="1282" max="1282" width="2.375" customWidth="1"/>
    <col min="1536" max="1536" width="50.625" customWidth="1"/>
    <col min="1537" max="1537" width="74.875" customWidth="1"/>
    <col min="1538" max="1538" width="2.375" customWidth="1"/>
    <col min="1792" max="1792" width="50.625" customWidth="1"/>
    <col min="1793" max="1793" width="74.875" customWidth="1"/>
    <col min="1794" max="1794" width="2.375" customWidth="1"/>
    <col min="2048" max="2048" width="50.625" customWidth="1"/>
    <col min="2049" max="2049" width="74.875" customWidth="1"/>
    <col min="2050" max="2050" width="2.375" customWidth="1"/>
    <col min="2304" max="2304" width="50.625" customWidth="1"/>
    <col min="2305" max="2305" width="74.875" customWidth="1"/>
    <col min="2306" max="2306" width="2.375" customWidth="1"/>
    <col min="2560" max="2560" width="50.625" customWidth="1"/>
    <col min="2561" max="2561" width="74.875" customWidth="1"/>
    <col min="2562" max="2562" width="2.375" customWidth="1"/>
    <col min="2816" max="2816" width="50.625" customWidth="1"/>
    <col min="2817" max="2817" width="74.875" customWidth="1"/>
    <col min="2818" max="2818" width="2.375" customWidth="1"/>
    <col min="3072" max="3072" width="50.625" customWidth="1"/>
    <col min="3073" max="3073" width="74.875" customWidth="1"/>
    <col min="3074" max="3074" width="2.375" customWidth="1"/>
    <col min="3328" max="3328" width="50.625" customWidth="1"/>
    <col min="3329" max="3329" width="74.875" customWidth="1"/>
    <col min="3330" max="3330" width="2.375" customWidth="1"/>
    <col min="3584" max="3584" width="50.625" customWidth="1"/>
    <col min="3585" max="3585" width="74.875" customWidth="1"/>
    <col min="3586" max="3586" width="2.375" customWidth="1"/>
    <col min="3840" max="3840" width="50.625" customWidth="1"/>
    <col min="3841" max="3841" width="74.875" customWidth="1"/>
    <col min="3842" max="3842" width="2.375" customWidth="1"/>
    <col min="4096" max="4096" width="50.625" customWidth="1"/>
    <col min="4097" max="4097" width="74.875" customWidth="1"/>
    <col min="4098" max="4098" width="2.375" customWidth="1"/>
    <col min="4352" max="4352" width="50.625" customWidth="1"/>
    <col min="4353" max="4353" width="74.875" customWidth="1"/>
    <col min="4354" max="4354" width="2.375" customWidth="1"/>
    <col min="4608" max="4608" width="50.625" customWidth="1"/>
    <col min="4609" max="4609" width="74.875" customWidth="1"/>
    <col min="4610" max="4610" width="2.375" customWidth="1"/>
    <col min="4864" max="4864" width="50.625" customWidth="1"/>
    <col min="4865" max="4865" width="74.875" customWidth="1"/>
    <col min="4866" max="4866" width="2.375" customWidth="1"/>
    <col min="5120" max="5120" width="50.625" customWidth="1"/>
    <col min="5121" max="5121" width="74.875" customWidth="1"/>
    <col min="5122" max="5122" width="2.375" customWidth="1"/>
    <col min="5376" max="5376" width="50.625" customWidth="1"/>
    <col min="5377" max="5377" width="74.875" customWidth="1"/>
    <col min="5378" max="5378" width="2.375" customWidth="1"/>
    <col min="5632" max="5632" width="50.625" customWidth="1"/>
    <col min="5633" max="5633" width="74.875" customWidth="1"/>
    <col min="5634" max="5634" width="2.375" customWidth="1"/>
    <col min="5888" max="5888" width="50.625" customWidth="1"/>
    <col min="5889" max="5889" width="74.875" customWidth="1"/>
    <col min="5890" max="5890" width="2.375" customWidth="1"/>
    <col min="6144" max="6144" width="50.625" customWidth="1"/>
    <col min="6145" max="6145" width="74.875" customWidth="1"/>
    <col min="6146" max="6146" width="2.375" customWidth="1"/>
    <col min="6400" max="6400" width="50.625" customWidth="1"/>
    <col min="6401" max="6401" width="74.875" customWidth="1"/>
    <col min="6402" max="6402" width="2.375" customWidth="1"/>
    <col min="6656" max="6656" width="50.625" customWidth="1"/>
    <col min="6657" max="6657" width="74.875" customWidth="1"/>
    <col min="6658" max="6658" width="2.375" customWidth="1"/>
    <col min="6912" max="6912" width="50.625" customWidth="1"/>
    <col min="6913" max="6913" width="74.875" customWidth="1"/>
    <col min="6914" max="6914" width="2.375" customWidth="1"/>
    <col min="7168" max="7168" width="50.625" customWidth="1"/>
    <col min="7169" max="7169" width="74.875" customWidth="1"/>
    <col min="7170" max="7170" width="2.375" customWidth="1"/>
    <col min="7424" max="7424" width="50.625" customWidth="1"/>
    <col min="7425" max="7425" width="74.875" customWidth="1"/>
    <col min="7426" max="7426" width="2.375" customWidth="1"/>
    <col min="7680" max="7680" width="50.625" customWidth="1"/>
    <col min="7681" max="7681" width="74.875" customWidth="1"/>
    <col min="7682" max="7682" width="2.375" customWidth="1"/>
    <col min="7936" max="7936" width="50.625" customWidth="1"/>
    <col min="7937" max="7937" width="74.875" customWidth="1"/>
    <col min="7938" max="7938" width="2.375" customWidth="1"/>
    <col min="8192" max="8192" width="50.625" customWidth="1"/>
    <col min="8193" max="8193" width="74.875" customWidth="1"/>
    <col min="8194" max="8194" width="2.375" customWidth="1"/>
    <col min="8448" max="8448" width="50.625" customWidth="1"/>
    <col min="8449" max="8449" width="74.875" customWidth="1"/>
    <col min="8450" max="8450" width="2.375" customWidth="1"/>
    <col min="8704" max="8704" width="50.625" customWidth="1"/>
    <col min="8705" max="8705" width="74.875" customWidth="1"/>
    <col min="8706" max="8706" width="2.375" customWidth="1"/>
    <col min="8960" max="8960" width="50.625" customWidth="1"/>
    <col min="8961" max="8961" width="74.875" customWidth="1"/>
    <col min="8962" max="8962" width="2.375" customWidth="1"/>
    <col min="9216" max="9216" width="50.625" customWidth="1"/>
    <col min="9217" max="9217" width="74.875" customWidth="1"/>
    <col min="9218" max="9218" width="2.375" customWidth="1"/>
    <col min="9472" max="9472" width="50.625" customWidth="1"/>
    <col min="9473" max="9473" width="74.875" customWidth="1"/>
    <col min="9474" max="9474" width="2.375" customWidth="1"/>
    <col min="9728" max="9728" width="50.625" customWidth="1"/>
    <col min="9729" max="9729" width="74.875" customWidth="1"/>
    <col min="9730" max="9730" width="2.375" customWidth="1"/>
    <col min="9984" max="9984" width="50.625" customWidth="1"/>
    <col min="9985" max="9985" width="74.875" customWidth="1"/>
    <col min="9986" max="9986" width="2.375" customWidth="1"/>
    <col min="10240" max="10240" width="50.625" customWidth="1"/>
    <col min="10241" max="10241" width="74.875" customWidth="1"/>
    <col min="10242" max="10242" width="2.375" customWidth="1"/>
    <col min="10496" max="10496" width="50.625" customWidth="1"/>
    <col min="10497" max="10497" width="74.875" customWidth="1"/>
    <col min="10498" max="10498" width="2.375" customWidth="1"/>
    <col min="10752" max="10752" width="50.625" customWidth="1"/>
    <col min="10753" max="10753" width="74.875" customWidth="1"/>
    <col min="10754" max="10754" width="2.375" customWidth="1"/>
    <col min="11008" max="11008" width="50.625" customWidth="1"/>
    <col min="11009" max="11009" width="74.875" customWidth="1"/>
    <col min="11010" max="11010" width="2.375" customWidth="1"/>
    <col min="11264" max="11264" width="50.625" customWidth="1"/>
    <col min="11265" max="11265" width="74.875" customWidth="1"/>
    <col min="11266" max="11266" width="2.375" customWidth="1"/>
    <col min="11520" max="11520" width="50.625" customWidth="1"/>
    <col min="11521" max="11521" width="74.875" customWidth="1"/>
    <col min="11522" max="11522" width="2.375" customWidth="1"/>
    <col min="11776" max="11776" width="50.625" customWidth="1"/>
    <col min="11777" max="11777" width="74.875" customWidth="1"/>
    <col min="11778" max="11778" width="2.375" customWidth="1"/>
    <col min="12032" max="12032" width="50.625" customWidth="1"/>
    <col min="12033" max="12033" width="74.875" customWidth="1"/>
    <col min="12034" max="12034" width="2.375" customWidth="1"/>
    <col min="12288" max="12288" width="50.625" customWidth="1"/>
    <col min="12289" max="12289" width="74.875" customWidth="1"/>
    <col min="12290" max="12290" width="2.375" customWidth="1"/>
    <col min="12544" max="12544" width="50.625" customWidth="1"/>
    <col min="12545" max="12545" width="74.875" customWidth="1"/>
    <col min="12546" max="12546" width="2.375" customWidth="1"/>
    <col min="12800" max="12800" width="50.625" customWidth="1"/>
    <col min="12801" max="12801" width="74.875" customWidth="1"/>
    <col min="12802" max="12802" width="2.375" customWidth="1"/>
    <col min="13056" max="13056" width="50.625" customWidth="1"/>
    <col min="13057" max="13057" width="74.875" customWidth="1"/>
    <col min="13058" max="13058" width="2.375" customWidth="1"/>
    <col min="13312" max="13312" width="50.625" customWidth="1"/>
    <col min="13313" max="13313" width="74.875" customWidth="1"/>
    <col min="13314" max="13314" width="2.375" customWidth="1"/>
    <col min="13568" max="13568" width="50.625" customWidth="1"/>
    <col min="13569" max="13569" width="74.875" customWidth="1"/>
    <col min="13570" max="13570" width="2.375" customWidth="1"/>
    <col min="13824" max="13824" width="50.625" customWidth="1"/>
    <col min="13825" max="13825" width="74.875" customWidth="1"/>
    <col min="13826" max="13826" width="2.375" customWidth="1"/>
    <col min="14080" max="14080" width="50.625" customWidth="1"/>
    <col min="14081" max="14081" width="74.875" customWidth="1"/>
    <col min="14082" max="14082" width="2.375" customWidth="1"/>
    <col min="14336" max="14336" width="50.625" customWidth="1"/>
    <col min="14337" max="14337" width="74.875" customWidth="1"/>
    <col min="14338" max="14338" width="2.375" customWidth="1"/>
    <col min="14592" max="14592" width="50.625" customWidth="1"/>
    <col min="14593" max="14593" width="74.875" customWidth="1"/>
    <col min="14594" max="14594" width="2.375" customWidth="1"/>
    <col min="14848" max="14848" width="50.625" customWidth="1"/>
    <col min="14849" max="14849" width="74.875" customWidth="1"/>
    <col min="14850" max="14850" width="2.375" customWidth="1"/>
    <col min="15104" max="15104" width="50.625" customWidth="1"/>
    <col min="15105" max="15105" width="74.875" customWidth="1"/>
    <col min="15106" max="15106" width="2.375" customWidth="1"/>
    <col min="15360" max="15360" width="50.625" customWidth="1"/>
    <col min="15361" max="15361" width="74.875" customWidth="1"/>
    <col min="15362" max="15362" width="2.375" customWidth="1"/>
    <col min="15616" max="15616" width="50.625" customWidth="1"/>
    <col min="15617" max="15617" width="74.875" customWidth="1"/>
    <col min="15618" max="15618" width="2.375" customWidth="1"/>
    <col min="15872" max="15872" width="50.625" customWidth="1"/>
    <col min="15873" max="15873" width="74.875" customWidth="1"/>
    <col min="15874" max="15874" width="2.375" customWidth="1"/>
    <col min="16128" max="16128" width="50.625" customWidth="1"/>
    <col min="16129" max="16129" width="74.875" customWidth="1"/>
    <col min="16130" max="16130" width="2.375" customWidth="1"/>
  </cols>
  <sheetData>
    <row r="1" spans="1:2" ht="81.75" customHeight="1">
      <c r="A1" s="103"/>
      <c r="B1" s="103"/>
    </row>
    <row r="2" spans="1:2" ht="49.5" customHeight="1">
      <c r="A2" s="104" t="s">
        <v>50</v>
      </c>
      <c r="B2" s="104"/>
    </row>
    <row r="3" spans="1:2" ht="39.75" customHeight="1">
      <c r="A3" s="105" t="s">
        <v>66</v>
      </c>
      <c r="B3" s="105"/>
    </row>
    <row r="4" spans="1:2" ht="58.5" customHeight="1">
      <c r="A4" s="106"/>
      <c r="B4" s="106"/>
    </row>
    <row r="5" spans="1:2" ht="148.5" customHeight="1">
      <c r="A5" s="107" t="s">
        <v>49</v>
      </c>
      <c r="B5" s="107"/>
    </row>
    <row r="6" spans="1:2" ht="118.5" customHeight="1">
      <c r="A6" s="90"/>
      <c r="B6" s="90"/>
    </row>
    <row r="7" spans="1:2" ht="102.75" customHeight="1">
      <c r="A7" s="101" t="s">
        <v>44</v>
      </c>
      <c r="B7" s="101"/>
    </row>
    <row r="8" spans="1:2" ht="27" customHeight="1">
      <c r="A8" s="102"/>
      <c r="B8" s="102"/>
    </row>
    <row r="9" spans="1:2" ht="27" customHeight="1">
      <c r="A9" s="1"/>
      <c r="B9" s="2"/>
    </row>
    <row r="10" spans="1:2">
      <c r="A10" s="3"/>
      <c r="B10" s="3"/>
    </row>
    <row r="11" spans="1:2">
      <c r="A11" s="3"/>
      <c r="B11" s="3"/>
    </row>
    <row r="12" spans="1:2">
      <c r="A12" s="3"/>
      <c r="B12" s="3"/>
    </row>
    <row r="13" spans="1:2">
      <c r="A13" s="3"/>
      <c r="B13" s="3"/>
    </row>
    <row r="14" spans="1:2">
      <c r="A14" s="3"/>
      <c r="B14" s="3"/>
    </row>
  </sheetData>
  <mergeCells count="7">
    <mergeCell ref="A7:B7"/>
    <mergeCell ref="A8:B8"/>
    <mergeCell ref="A1:B1"/>
    <mergeCell ref="A2:B2"/>
    <mergeCell ref="A3:B3"/>
    <mergeCell ref="A4:B4"/>
    <mergeCell ref="A5:B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1"/>
  <sheetViews>
    <sheetView view="pageBreakPreview" zoomScaleNormal="100" zoomScaleSheetLayoutView="100" workbookViewId="0">
      <selection activeCell="B10" sqref="B10"/>
    </sheetView>
  </sheetViews>
  <sheetFormatPr defaultColWidth="42.5" defaultRowHeight="13.5"/>
  <cols>
    <col min="1" max="1" width="24" style="38" customWidth="1"/>
    <col min="2" max="2" width="30.875" style="38" customWidth="1"/>
    <col min="3" max="3" width="25" style="38" customWidth="1"/>
    <col min="4" max="16384" width="42.5" style="38"/>
  </cols>
  <sheetData>
    <row r="1" spans="1:12" ht="14.25">
      <c r="A1" s="36"/>
      <c r="B1" s="36"/>
      <c r="C1" s="36"/>
      <c r="D1" s="37"/>
      <c r="E1" s="37"/>
      <c r="F1" s="37"/>
      <c r="G1" s="37"/>
      <c r="H1" s="37"/>
      <c r="I1" s="37"/>
      <c r="J1" s="37"/>
      <c r="K1" s="37"/>
      <c r="L1" s="37"/>
    </row>
    <row r="2" spans="1:12" ht="14.25">
      <c r="A2" s="36"/>
      <c r="B2" s="36"/>
      <c r="C2" s="36"/>
      <c r="D2" s="37"/>
      <c r="E2" s="37"/>
      <c r="F2" s="37"/>
      <c r="G2" s="37"/>
      <c r="H2" s="37"/>
      <c r="I2" s="37"/>
      <c r="J2" s="37"/>
      <c r="K2" s="37"/>
      <c r="L2" s="37"/>
    </row>
    <row r="3" spans="1:12" ht="31.5">
      <c r="A3" s="108" t="s">
        <v>19</v>
      </c>
      <c r="B3" s="108"/>
      <c r="C3" s="108"/>
      <c r="D3" s="37"/>
      <c r="E3" s="37"/>
      <c r="F3" s="37"/>
      <c r="G3" s="37"/>
      <c r="H3" s="37"/>
      <c r="I3" s="37"/>
      <c r="J3" s="37"/>
      <c r="K3" s="37"/>
      <c r="L3" s="37"/>
    </row>
    <row r="4" spans="1:12" ht="35.1" customHeight="1">
      <c r="A4" s="36"/>
      <c r="B4" s="36"/>
      <c r="C4" s="36"/>
      <c r="D4" s="37"/>
      <c r="E4" s="37"/>
      <c r="F4" s="37"/>
      <c r="G4" s="37"/>
      <c r="H4" s="37"/>
      <c r="I4" s="37"/>
      <c r="J4" s="37"/>
      <c r="K4" s="37"/>
      <c r="L4" s="37"/>
    </row>
    <row r="5" spans="1:12" ht="35.1" customHeight="1" thickBot="1">
      <c r="A5" s="36"/>
      <c r="B5" s="36"/>
      <c r="C5" s="39" t="s">
        <v>63</v>
      </c>
      <c r="D5" s="37"/>
      <c r="E5" s="37"/>
      <c r="F5" s="37"/>
      <c r="G5" s="37"/>
      <c r="H5" s="37"/>
      <c r="I5" s="37"/>
      <c r="J5" s="37"/>
      <c r="K5" s="37"/>
      <c r="L5" s="37"/>
    </row>
    <row r="6" spans="1:12" ht="35.1" customHeight="1">
      <c r="A6" s="40" t="s">
        <v>20</v>
      </c>
      <c r="B6" s="41" t="s">
        <v>21</v>
      </c>
      <c r="C6" s="42" t="s">
        <v>22</v>
      </c>
      <c r="D6" s="37"/>
      <c r="E6" s="37"/>
      <c r="F6" s="37"/>
      <c r="G6" s="37"/>
      <c r="H6" s="37"/>
      <c r="I6" s="37"/>
      <c r="J6" s="37"/>
      <c r="K6" s="37"/>
      <c r="L6" s="37"/>
    </row>
    <row r="7" spans="1:12" ht="35.1" customHeight="1">
      <c r="A7" s="43" t="s">
        <v>23</v>
      </c>
      <c r="B7" s="44">
        <v>318569630</v>
      </c>
      <c r="C7" s="45" t="s">
        <v>24</v>
      </c>
      <c r="D7" s="37"/>
      <c r="E7" s="37"/>
      <c r="F7" s="37"/>
      <c r="G7" s="37"/>
      <c r="H7" s="37"/>
      <c r="I7" s="37"/>
      <c r="J7" s="37"/>
      <c r="K7" s="37"/>
      <c r="L7" s="37"/>
    </row>
    <row r="8" spans="1:12" ht="35.1" customHeight="1">
      <c r="A8" s="43" t="s">
        <v>25</v>
      </c>
      <c r="B8" s="44">
        <v>318569630</v>
      </c>
      <c r="C8" s="46"/>
      <c r="D8" s="37"/>
      <c r="E8" s="37"/>
      <c r="F8" s="37"/>
      <c r="G8" s="37"/>
      <c r="H8" s="37"/>
      <c r="I8" s="37"/>
      <c r="J8" s="37"/>
      <c r="K8" s="37"/>
      <c r="L8" s="37"/>
    </row>
    <row r="9" spans="1:12" ht="35.1" customHeight="1" thickBot="1">
      <c r="A9" s="47" t="s">
        <v>26</v>
      </c>
      <c r="B9" s="121">
        <v>0</v>
      </c>
      <c r="C9" s="48"/>
      <c r="D9" s="37"/>
      <c r="E9" s="37"/>
      <c r="F9" s="37"/>
      <c r="G9" s="37"/>
      <c r="H9" s="37"/>
      <c r="I9" s="37"/>
      <c r="J9" s="37"/>
      <c r="K9" s="37"/>
      <c r="L9" s="37"/>
    </row>
    <row r="10" spans="1:12" ht="35.1" customHeight="1">
      <c r="A10" s="93"/>
      <c r="B10" s="93"/>
      <c r="C10" s="93"/>
      <c r="D10" s="37"/>
      <c r="E10" s="37"/>
      <c r="F10" s="37"/>
      <c r="G10" s="37"/>
      <c r="H10" s="37"/>
      <c r="I10" s="37"/>
      <c r="J10" s="37"/>
      <c r="K10" s="37"/>
      <c r="L10" s="37"/>
    </row>
    <row r="11" spans="1:12" s="50" customFormat="1" ht="24" customHeight="1">
      <c r="A11" s="115" t="s">
        <v>67</v>
      </c>
      <c r="B11" s="115"/>
      <c r="C11" s="115"/>
      <c r="D11" s="49"/>
      <c r="E11" s="109"/>
      <c r="F11" s="109"/>
      <c r="G11" s="109"/>
      <c r="H11" s="49"/>
      <c r="I11" s="49"/>
      <c r="J11" s="49"/>
      <c r="K11" s="49"/>
      <c r="L11" s="49"/>
    </row>
    <row r="12" spans="1:12" s="50" customFormat="1" ht="10.5" customHeight="1">
      <c r="A12" s="96"/>
      <c r="B12" s="96"/>
      <c r="C12" s="96"/>
      <c r="D12" s="49"/>
      <c r="E12" s="109"/>
      <c r="F12" s="109"/>
      <c r="G12" s="109"/>
      <c r="H12" s="49"/>
      <c r="I12" s="49"/>
      <c r="J12" s="49"/>
      <c r="K12" s="49"/>
      <c r="L12" s="49"/>
    </row>
    <row r="13" spans="1:12" s="50" customFormat="1" ht="35.25" customHeight="1">
      <c r="A13" s="110" t="s">
        <v>60</v>
      </c>
      <c r="B13" s="111"/>
      <c r="C13" s="111"/>
      <c r="D13" s="49"/>
      <c r="E13" s="109"/>
      <c r="F13" s="109"/>
      <c r="G13" s="109"/>
      <c r="H13" s="49"/>
      <c r="I13" s="49"/>
      <c r="J13" s="49"/>
      <c r="K13" s="49"/>
      <c r="L13" s="49"/>
    </row>
    <row r="14" spans="1:12" s="50" customFormat="1" ht="14.25" customHeight="1">
      <c r="A14" s="94"/>
      <c r="B14" s="95"/>
      <c r="C14" s="95"/>
      <c r="D14" s="49"/>
      <c r="E14" s="109"/>
      <c r="F14" s="109"/>
      <c r="G14" s="109"/>
      <c r="H14" s="49"/>
      <c r="I14" s="49"/>
      <c r="J14" s="49"/>
      <c r="K14" s="49"/>
      <c r="L14" s="49"/>
    </row>
    <row r="15" spans="1:12" customFormat="1" ht="22.5" customHeight="1">
      <c r="A15" s="116" t="s">
        <v>51</v>
      </c>
      <c r="B15" s="116"/>
      <c r="C15" s="116"/>
      <c r="E15" s="109"/>
      <c r="F15" s="109"/>
      <c r="G15" s="109"/>
    </row>
    <row r="16" spans="1:12" customFormat="1" ht="10.5" customHeight="1">
      <c r="A16" s="98"/>
      <c r="B16" s="98"/>
      <c r="C16" s="98"/>
      <c r="E16" s="109"/>
      <c r="F16" s="109"/>
      <c r="G16" s="109"/>
    </row>
    <row r="17" spans="1:12" customFormat="1" ht="30" customHeight="1">
      <c r="A17" s="116" t="s">
        <v>52</v>
      </c>
      <c r="B17" s="116"/>
      <c r="C17" s="116"/>
      <c r="E17" s="109"/>
      <c r="F17" s="109"/>
      <c r="G17" s="109"/>
    </row>
    <row r="18" spans="1:12" customFormat="1" ht="15.75" customHeight="1">
      <c r="A18" s="97" t="s">
        <v>53</v>
      </c>
      <c r="E18" s="109"/>
      <c r="F18" s="109"/>
      <c r="G18" s="109"/>
    </row>
    <row r="19" spans="1:12" customFormat="1" ht="9.75" customHeight="1">
      <c r="A19" s="97"/>
      <c r="E19" s="109"/>
      <c r="F19" s="109"/>
      <c r="G19" s="109"/>
    </row>
    <row r="20" spans="1:12" s="99" customFormat="1" ht="30" customHeight="1">
      <c r="A20" s="116" t="s">
        <v>54</v>
      </c>
      <c r="B20" s="116"/>
      <c r="C20" s="116"/>
      <c r="E20" s="109"/>
      <c r="F20" s="109"/>
      <c r="G20" s="109"/>
    </row>
    <row r="21" spans="1:12" customFormat="1" ht="17.25" customHeight="1">
      <c r="A21" s="97" t="s">
        <v>55</v>
      </c>
      <c r="E21" s="109"/>
      <c r="F21" s="109"/>
      <c r="G21" s="109"/>
    </row>
    <row r="22" spans="1:12" customFormat="1" ht="9" customHeight="1">
      <c r="A22" s="97"/>
      <c r="E22" s="109"/>
      <c r="F22" s="109"/>
      <c r="G22" s="109"/>
    </row>
    <row r="23" spans="1:12" customFormat="1" ht="30" customHeight="1">
      <c r="A23" s="116" t="s">
        <v>56</v>
      </c>
      <c r="B23" s="116"/>
      <c r="C23" s="116"/>
      <c r="E23" s="109"/>
      <c r="F23" s="109"/>
      <c r="G23" s="109"/>
    </row>
    <row r="24" spans="1:12" customFormat="1" ht="18" customHeight="1">
      <c r="A24" s="116" t="s">
        <v>57</v>
      </c>
      <c r="B24" s="116"/>
      <c r="C24" s="116"/>
      <c r="E24" s="109"/>
      <c r="F24" s="109"/>
      <c r="G24" s="109"/>
    </row>
    <row r="25" spans="1:12" customFormat="1" ht="9" customHeight="1">
      <c r="A25" s="98"/>
      <c r="B25" s="98"/>
      <c r="C25" s="98"/>
      <c r="E25" s="109"/>
      <c r="F25" s="109"/>
      <c r="G25" s="109"/>
    </row>
    <row r="26" spans="1:12" customFormat="1" ht="30" customHeight="1">
      <c r="A26" s="116" t="s">
        <v>58</v>
      </c>
      <c r="B26" s="116"/>
      <c r="C26" s="116"/>
      <c r="E26" s="109"/>
      <c r="F26" s="109"/>
      <c r="G26" s="109"/>
    </row>
    <row r="27" spans="1:12" customFormat="1" ht="16.5" customHeight="1">
      <c r="A27" s="117" t="s">
        <v>59</v>
      </c>
      <c r="B27" s="117"/>
      <c r="C27" s="117"/>
      <c r="E27" s="109"/>
      <c r="F27" s="109"/>
      <c r="G27" s="109"/>
    </row>
    <row r="28" spans="1:12" ht="35.1" customHeight="1">
      <c r="A28" s="37"/>
      <c r="B28" s="37"/>
      <c r="C28" s="37"/>
      <c r="D28" s="37"/>
      <c r="E28" s="109"/>
      <c r="F28" s="109"/>
      <c r="G28" s="109"/>
      <c r="H28" s="37"/>
      <c r="I28" s="37"/>
      <c r="J28" s="37"/>
      <c r="K28" s="37"/>
      <c r="L28" s="37"/>
    </row>
    <row r="29" spans="1:1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</row>
    <row r="30" spans="1:1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spans="1:1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</row>
    <row r="32" spans="1:1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</row>
    <row r="33" spans="1:1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1:1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</row>
    <row r="37" spans="1:1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</row>
    <row r="38" spans="1:1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1:12" ht="18.75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</row>
    <row r="40" spans="1:12" s="51" customFormat="1" ht="31.5">
      <c r="A40" s="113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</row>
    <row r="41" spans="1:12" s="51" customFormat="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</row>
  </sheetData>
  <mergeCells count="13">
    <mergeCell ref="A3:C3"/>
    <mergeCell ref="E11:G28"/>
    <mergeCell ref="A13:C13"/>
    <mergeCell ref="A39:L39"/>
    <mergeCell ref="A40:L40"/>
    <mergeCell ref="A11:C11"/>
    <mergeCell ref="A15:C15"/>
    <mergeCell ref="A17:C17"/>
    <mergeCell ref="A20:C20"/>
    <mergeCell ref="A23:C23"/>
    <mergeCell ref="A24:C24"/>
    <mergeCell ref="A26:C26"/>
    <mergeCell ref="A27:C2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E16" sqref="E16"/>
    </sheetView>
  </sheetViews>
  <sheetFormatPr defaultRowHeight="13.5"/>
  <cols>
    <col min="1" max="2" width="16.625" style="70" customWidth="1"/>
    <col min="3" max="3" width="17" style="70" customWidth="1"/>
    <col min="4" max="4" width="16.875" style="70" customWidth="1"/>
    <col min="5" max="5" width="16.625" style="70" customWidth="1"/>
    <col min="6" max="10" width="15.5" style="70" customWidth="1"/>
    <col min="11" max="256" width="9" style="69"/>
    <col min="257" max="261" width="17.75" style="69" customWidth="1"/>
    <col min="262" max="266" width="15.5" style="69" customWidth="1"/>
    <col min="267" max="512" width="9" style="69"/>
    <col min="513" max="517" width="17.75" style="69" customWidth="1"/>
    <col min="518" max="522" width="15.5" style="69" customWidth="1"/>
    <col min="523" max="768" width="9" style="69"/>
    <col min="769" max="773" width="17.75" style="69" customWidth="1"/>
    <col min="774" max="778" width="15.5" style="69" customWidth="1"/>
    <col min="779" max="1024" width="9" style="69"/>
    <col min="1025" max="1029" width="17.75" style="69" customWidth="1"/>
    <col min="1030" max="1034" width="15.5" style="69" customWidth="1"/>
    <col min="1035" max="1280" width="9" style="69"/>
    <col min="1281" max="1285" width="17.75" style="69" customWidth="1"/>
    <col min="1286" max="1290" width="15.5" style="69" customWidth="1"/>
    <col min="1291" max="1536" width="9" style="69"/>
    <col min="1537" max="1541" width="17.75" style="69" customWidth="1"/>
    <col min="1542" max="1546" width="15.5" style="69" customWidth="1"/>
    <col min="1547" max="1792" width="9" style="69"/>
    <col min="1793" max="1797" width="17.75" style="69" customWidth="1"/>
    <col min="1798" max="1802" width="15.5" style="69" customWidth="1"/>
    <col min="1803" max="2048" width="9" style="69"/>
    <col min="2049" max="2053" width="17.75" style="69" customWidth="1"/>
    <col min="2054" max="2058" width="15.5" style="69" customWidth="1"/>
    <col min="2059" max="2304" width="9" style="69"/>
    <col min="2305" max="2309" width="17.75" style="69" customWidth="1"/>
    <col min="2310" max="2314" width="15.5" style="69" customWidth="1"/>
    <col min="2315" max="2560" width="9" style="69"/>
    <col min="2561" max="2565" width="17.75" style="69" customWidth="1"/>
    <col min="2566" max="2570" width="15.5" style="69" customWidth="1"/>
    <col min="2571" max="2816" width="9" style="69"/>
    <col min="2817" max="2821" width="17.75" style="69" customWidth="1"/>
    <col min="2822" max="2826" width="15.5" style="69" customWidth="1"/>
    <col min="2827" max="3072" width="9" style="69"/>
    <col min="3073" max="3077" width="17.75" style="69" customWidth="1"/>
    <col min="3078" max="3082" width="15.5" style="69" customWidth="1"/>
    <col min="3083" max="3328" width="9" style="69"/>
    <col min="3329" max="3333" width="17.75" style="69" customWidth="1"/>
    <col min="3334" max="3338" width="15.5" style="69" customWidth="1"/>
    <col min="3339" max="3584" width="9" style="69"/>
    <col min="3585" max="3589" width="17.75" style="69" customWidth="1"/>
    <col min="3590" max="3594" width="15.5" style="69" customWidth="1"/>
    <col min="3595" max="3840" width="9" style="69"/>
    <col min="3841" max="3845" width="17.75" style="69" customWidth="1"/>
    <col min="3846" max="3850" width="15.5" style="69" customWidth="1"/>
    <col min="3851" max="4096" width="9" style="69"/>
    <col min="4097" max="4101" width="17.75" style="69" customWidth="1"/>
    <col min="4102" max="4106" width="15.5" style="69" customWidth="1"/>
    <col min="4107" max="4352" width="9" style="69"/>
    <col min="4353" max="4357" width="17.75" style="69" customWidth="1"/>
    <col min="4358" max="4362" width="15.5" style="69" customWidth="1"/>
    <col min="4363" max="4608" width="9" style="69"/>
    <col min="4609" max="4613" width="17.75" style="69" customWidth="1"/>
    <col min="4614" max="4618" width="15.5" style="69" customWidth="1"/>
    <col min="4619" max="4864" width="9" style="69"/>
    <col min="4865" max="4869" width="17.75" style="69" customWidth="1"/>
    <col min="4870" max="4874" width="15.5" style="69" customWidth="1"/>
    <col min="4875" max="5120" width="9" style="69"/>
    <col min="5121" max="5125" width="17.75" style="69" customWidth="1"/>
    <col min="5126" max="5130" width="15.5" style="69" customWidth="1"/>
    <col min="5131" max="5376" width="9" style="69"/>
    <col min="5377" max="5381" width="17.75" style="69" customWidth="1"/>
    <col min="5382" max="5386" width="15.5" style="69" customWidth="1"/>
    <col min="5387" max="5632" width="9" style="69"/>
    <col min="5633" max="5637" width="17.75" style="69" customWidth="1"/>
    <col min="5638" max="5642" width="15.5" style="69" customWidth="1"/>
    <col min="5643" max="5888" width="9" style="69"/>
    <col min="5889" max="5893" width="17.75" style="69" customWidth="1"/>
    <col min="5894" max="5898" width="15.5" style="69" customWidth="1"/>
    <col min="5899" max="6144" width="9" style="69"/>
    <col min="6145" max="6149" width="17.75" style="69" customWidth="1"/>
    <col min="6150" max="6154" width="15.5" style="69" customWidth="1"/>
    <col min="6155" max="6400" width="9" style="69"/>
    <col min="6401" max="6405" width="17.75" style="69" customWidth="1"/>
    <col min="6406" max="6410" width="15.5" style="69" customWidth="1"/>
    <col min="6411" max="6656" width="9" style="69"/>
    <col min="6657" max="6661" width="17.75" style="69" customWidth="1"/>
    <col min="6662" max="6666" width="15.5" style="69" customWidth="1"/>
    <col min="6667" max="6912" width="9" style="69"/>
    <col min="6913" max="6917" width="17.75" style="69" customWidth="1"/>
    <col min="6918" max="6922" width="15.5" style="69" customWidth="1"/>
    <col min="6923" max="7168" width="9" style="69"/>
    <col min="7169" max="7173" width="17.75" style="69" customWidth="1"/>
    <col min="7174" max="7178" width="15.5" style="69" customWidth="1"/>
    <col min="7179" max="7424" width="9" style="69"/>
    <col min="7425" max="7429" width="17.75" style="69" customWidth="1"/>
    <col min="7430" max="7434" width="15.5" style="69" customWidth="1"/>
    <col min="7435" max="7680" width="9" style="69"/>
    <col min="7681" max="7685" width="17.75" style="69" customWidth="1"/>
    <col min="7686" max="7690" width="15.5" style="69" customWidth="1"/>
    <col min="7691" max="7936" width="9" style="69"/>
    <col min="7937" max="7941" width="17.75" style="69" customWidth="1"/>
    <col min="7942" max="7946" width="15.5" style="69" customWidth="1"/>
    <col min="7947" max="8192" width="9" style="69"/>
    <col min="8193" max="8197" width="17.75" style="69" customWidth="1"/>
    <col min="8198" max="8202" width="15.5" style="69" customWidth="1"/>
    <col min="8203" max="8448" width="9" style="69"/>
    <col min="8449" max="8453" width="17.75" style="69" customWidth="1"/>
    <col min="8454" max="8458" width="15.5" style="69" customWidth="1"/>
    <col min="8459" max="8704" width="9" style="69"/>
    <col min="8705" max="8709" width="17.75" style="69" customWidth="1"/>
    <col min="8710" max="8714" width="15.5" style="69" customWidth="1"/>
    <col min="8715" max="8960" width="9" style="69"/>
    <col min="8961" max="8965" width="17.75" style="69" customWidth="1"/>
    <col min="8966" max="8970" width="15.5" style="69" customWidth="1"/>
    <col min="8971" max="9216" width="9" style="69"/>
    <col min="9217" max="9221" width="17.75" style="69" customWidth="1"/>
    <col min="9222" max="9226" width="15.5" style="69" customWidth="1"/>
    <col min="9227" max="9472" width="9" style="69"/>
    <col min="9473" max="9477" width="17.75" style="69" customWidth="1"/>
    <col min="9478" max="9482" width="15.5" style="69" customWidth="1"/>
    <col min="9483" max="9728" width="9" style="69"/>
    <col min="9729" max="9733" width="17.75" style="69" customWidth="1"/>
    <col min="9734" max="9738" width="15.5" style="69" customWidth="1"/>
    <col min="9739" max="9984" width="9" style="69"/>
    <col min="9985" max="9989" width="17.75" style="69" customWidth="1"/>
    <col min="9990" max="9994" width="15.5" style="69" customWidth="1"/>
    <col min="9995" max="10240" width="9" style="69"/>
    <col min="10241" max="10245" width="17.75" style="69" customWidth="1"/>
    <col min="10246" max="10250" width="15.5" style="69" customWidth="1"/>
    <col min="10251" max="10496" width="9" style="69"/>
    <col min="10497" max="10501" width="17.75" style="69" customWidth="1"/>
    <col min="10502" max="10506" width="15.5" style="69" customWidth="1"/>
    <col min="10507" max="10752" width="9" style="69"/>
    <col min="10753" max="10757" width="17.75" style="69" customWidth="1"/>
    <col min="10758" max="10762" width="15.5" style="69" customWidth="1"/>
    <col min="10763" max="11008" width="9" style="69"/>
    <col min="11009" max="11013" width="17.75" style="69" customWidth="1"/>
    <col min="11014" max="11018" width="15.5" style="69" customWidth="1"/>
    <col min="11019" max="11264" width="9" style="69"/>
    <col min="11265" max="11269" width="17.75" style="69" customWidth="1"/>
    <col min="11270" max="11274" width="15.5" style="69" customWidth="1"/>
    <col min="11275" max="11520" width="9" style="69"/>
    <col min="11521" max="11525" width="17.75" style="69" customWidth="1"/>
    <col min="11526" max="11530" width="15.5" style="69" customWidth="1"/>
    <col min="11531" max="11776" width="9" style="69"/>
    <col min="11777" max="11781" width="17.75" style="69" customWidth="1"/>
    <col min="11782" max="11786" width="15.5" style="69" customWidth="1"/>
    <col min="11787" max="12032" width="9" style="69"/>
    <col min="12033" max="12037" width="17.75" style="69" customWidth="1"/>
    <col min="12038" max="12042" width="15.5" style="69" customWidth="1"/>
    <col min="12043" max="12288" width="9" style="69"/>
    <col min="12289" max="12293" width="17.75" style="69" customWidth="1"/>
    <col min="12294" max="12298" width="15.5" style="69" customWidth="1"/>
    <col min="12299" max="12544" width="9" style="69"/>
    <col min="12545" max="12549" width="17.75" style="69" customWidth="1"/>
    <col min="12550" max="12554" width="15.5" style="69" customWidth="1"/>
    <col min="12555" max="12800" width="9" style="69"/>
    <col min="12801" max="12805" width="17.75" style="69" customWidth="1"/>
    <col min="12806" max="12810" width="15.5" style="69" customWidth="1"/>
    <col min="12811" max="13056" width="9" style="69"/>
    <col min="13057" max="13061" width="17.75" style="69" customWidth="1"/>
    <col min="13062" max="13066" width="15.5" style="69" customWidth="1"/>
    <col min="13067" max="13312" width="9" style="69"/>
    <col min="13313" max="13317" width="17.75" style="69" customWidth="1"/>
    <col min="13318" max="13322" width="15.5" style="69" customWidth="1"/>
    <col min="13323" max="13568" width="9" style="69"/>
    <col min="13569" max="13573" width="17.75" style="69" customWidth="1"/>
    <col min="13574" max="13578" width="15.5" style="69" customWidth="1"/>
    <col min="13579" max="13824" width="9" style="69"/>
    <col min="13825" max="13829" width="17.75" style="69" customWidth="1"/>
    <col min="13830" max="13834" width="15.5" style="69" customWidth="1"/>
    <col min="13835" max="14080" width="9" style="69"/>
    <col min="14081" max="14085" width="17.75" style="69" customWidth="1"/>
    <col min="14086" max="14090" width="15.5" style="69" customWidth="1"/>
    <col min="14091" max="14336" width="9" style="69"/>
    <col min="14337" max="14341" width="17.75" style="69" customWidth="1"/>
    <col min="14342" max="14346" width="15.5" style="69" customWidth="1"/>
    <col min="14347" max="14592" width="9" style="69"/>
    <col min="14593" max="14597" width="17.75" style="69" customWidth="1"/>
    <col min="14598" max="14602" width="15.5" style="69" customWidth="1"/>
    <col min="14603" max="14848" width="9" style="69"/>
    <col min="14849" max="14853" width="17.75" style="69" customWidth="1"/>
    <col min="14854" max="14858" width="15.5" style="69" customWidth="1"/>
    <col min="14859" max="15104" width="9" style="69"/>
    <col min="15105" max="15109" width="17.75" style="69" customWidth="1"/>
    <col min="15110" max="15114" width="15.5" style="69" customWidth="1"/>
    <col min="15115" max="15360" width="9" style="69"/>
    <col min="15361" max="15365" width="17.75" style="69" customWidth="1"/>
    <col min="15366" max="15370" width="15.5" style="69" customWidth="1"/>
    <col min="15371" max="15616" width="9" style="69"/>
    <col min="15617" max="15621" width="17.75" style="69" customWidth="1"/>
    <col min="15622" max="15626" width="15.5" style="69" customWidth="1"/>
    <col min="15627" max="15872" width="9" style="69"/>
    <col min="15873" max="15877" width="17.75" style="69" customWidth="1"/>
    <col min="15878" max="15882" width="15.5" style="69" customWidth="1"/>
    <col min="15883" max="16128" width="9" style="69"/>
    <col min="16129" max="16133" width="17.75" style="69" customWidth="1"/>
    <col min="16134" max="16138" width="15.5" style="69" customWidth="1"/>
    <col min="16139" max="16384" width="9" style="69"/>
  </cols>
  <sheetData>
    <row r="1" spans="1:10" ht="32.25" customHeight="1">
      <c r="A1" s="125" t="s">
        <v>70</v>
      </c>
      <c r="B1" s="125"/>
      <c r="C1" s="125"/>
      <c r="D1" s="125"/>
      <c r="E1" s="125"/>
      <c r="F1" s="68"/>
      <c r="G1" s="68"/>
      <c r="H1" s="68"/>
      <c r="I1" s="68"/>
      <c r="J1" s="68"/>
    </row>
    <row r="2" spans="1:10" s="123" customFormat="1" ht="19.5" customHeight="1">
      <c r="A2" s="124" t="s">
        <v>69</v>
      </c>
      <c r="B2" s="124"/>
      <c r="C2" s="124"/>
      <c r="D2" s="124"/>
      <c r="E2" s="124"/>
      <c r="F2" s="122"/>
      <c r="G2" s="122"/>
      <c r="H2" s="122"/>
      <c r="I2" s="122"/>
      <c r="J2" s="122"/>
    </row>
    <row r="3" spans="1:10" ht="21.95" customHeight="1">
      <c r="A3" s="118" t="s">
        <v>0</v>
      </c>
      <c r="B3" s="118"/>
      <c r="C3" s="118"/>
      <c r="D3" s="118"/>
      <c r="E3" s="118"/>
    </row>
    <row r="4" spans="1:10" ht="21.95" customHeight="1" thickBot="1">
      <c r="A4" s="71" t="s">
        <v>2</v>
      </c>
      <c r="B4" s="71" t="s">
        <v>30</v>
      </c>
      <c r="C4" s="71" t="s">
        <v>61</v>
      </c>
      <c r="D4" s="72" t="s">
        <v>62</v>
      </c>
      <c r="E4" s="71" t="s">
        <v>4</v>
      </c>
    </row>
    <row r="5" spans="1:10" s="77" customFormat="1" ht="21.95" customHeight="1" thickTop="1">
      <c r="A5" s="73" t="s">
        <v>31</v>
      </c>
      <c r="B5" s="74"/>
      <c r="C5" s="75">
        <f>SUM(C6:C11)</f>
        <v>257965</v>
      </c>
      <c r="D5" s="75">
        <f>SUM(D6:D11)</f>
        <v>318570</v>
      </c>
      <c r="E5" s="76">
        <f>D5-C5</f>
        <v>60605</v>
      </c>
    </row>
    <row r="6" spans="1:10" ht="21.95" customHeight="1">
      <c r="A6" s="100" t="s">
        <v>68</v>
      </c>
      <c r="B6" s="78" t="s">
        <v>32</v>
      </c>
      <c r="C6" s="79">
        <v>37800</v>
      </c>
      <c r="D6" s="79">
        <v>50200</v>
      </c>
      <c r="E6" s="80">
        <f t="shared" ref="E6:E10" si="0">D6-C6</f>
        <v>12400</v>
      </c>
    </row>
    <row r="7" spans="1:10" ht="21.95" customHeight="1">
      <c r="A7" s="100" t="s">
        <v>71</v>
      </c>
      <c r="B7" s="78" t="s">
        <v>33</v>
      </c>
      <c r="C7" s="79">
        <v>200000</v>
      </c>
      <c r="D7" s="79">
        <v>240000</v>
      </c>
      <c r="E7" s="80">
        <f t="shared" si="0"/>
        <v>40000</v>
      </c>
    </row>
    <row r="8" spans="1:10" ht="21.95" customHeight="1">
      <c r="A8" s="100" t="s">
        <v>72</v>
      </c>
      <c r="B8" s="78" t="s">
        <v>34</v>
      </c>
      <c r="C8" s="79">
        <v>0</v>
      </c>
      <c r="D8" s="79">
        <v>0</v>
      </c>
      <c r="E8" s="80">
        <f t="shared" si="0"/>
        <v>0</v>
      </c>
    </row>
    <row r="9" spans="1:10" ht="21.95" customHeight="1">
      <c r="A9" s="100" t="s">
        <v>73</v>
      </c>
      <c r="B9" s="78" t="s">
        <v>35</v>
      </c>
      <c r="C9" s="79">
        <v>17350</v>
      </c>
      <c r="D9" s="79">
        <v>0</v>
      </c>
      <c r="E9" s="80">
        <f t="shared" si="0"/>
        <v>-17350</v>
      </c>
    </row>
    <row r="10" spans="1:10" ht="21.95" customHeight="1">
      <c r="A10" s="100" t="s">
        <v>74</v>
      </c>
      <c r="B10" s="78" t="s">
        <v>37</v>
      </c>
      <c r="C10" s="79">
        <v>2815</v>
      </c>
      <c r="D10" s="79">
        <v>2920</v>
      </c>
      <c r="E10" s="80">
        <f t="shared" si="0"/>
        <v>105</v>
      </c>
    </row>
    <row r="11" spans="1:10" ht="21.95" customHeight="1">
      <c r="A11" s="81" t="s">
        <v>75</v>
      </c>
      <c r="B11" s="82" t="s">
        <v>36</v>
      </c>
      <c r="C11" s="83">
        <v>0</v>
      </c>
      <c r="D11" s="83">
        <v>25450</v>
      </c>
      <c r="E11" s="84">
        <f t="shared" ref="E11" si="1">D11-C11</f>
        <v>25450</v>
      </c>
    </row>
    <row r="12" spans="1:10" ht="21.95" customHeight="1">
      <c r="A12" s="85"/>
      <c r="B12" s="85"/>
      <c r="C12" s="85"/>
      <c r="D12" s="85"/>
      <c r="E12" s="85"/>
    </row>
    <row r="13" spans="1:10" ht="21.95" customHeight="1">
      <c r="A13" s="118" t="s">
        <v>1</v>
      </c>
      <c r="B13" s="118"/>
      <c r="C13" s="118"/>
      <c r="D13" s="118"/>
      <c r="E13" s="118"/>
    </row>
    <row r="14" spans="1:10" s="70" customFormat="1" ht="21.95" customHeight="1" thickBot="1">
      <c r="A14" s="71" t="s">
        <v>2</v>
      </c>
      <c r="B14" s="71" t="s">
        <v>30</v>
      </c>
      <c r="C14" s="71" t="s">
        <v>64</v>
      </c>
      <c r="D14" s="72" t="s">
        <v>65</v>
      </c>
      <c r="E14" s="71" t="s">
        <v>4</v>
      </c>
    </row>
    <row r="15" spans="1:10" s="70" customFormat="1" ht="21.95" customHeight="1" thickTop="1">
      <c r="A15" s="73" t="s">
        <v>3</v>
      </c>
      <c r="B15" s="74"/>
      <c r="C15" s="86">
        <f>SUM(C16:C24)</f>
        <v>257965</v>
      </c>
      <c r="D15" s="86">
        <f>SUM(D16:D24)</f>
        <v>318570</v>
      </c>
      <c r="E15" s="76">
        <f>D15-C15</f>
        <v>60605</v>
      </c>
    </row>
    <row r="16" spans="1:10" s="70" customFormat="1" ht="21.95" customHeight="1">
      <c r="A16" s="119" t="s">
        <v>38</v>
      </c>
      <c r="B16" s="78" t="s">
        <v>39</v>
      </c>
      <c r="C16" s="79">
        <v>141169</v>
      </c>
      <c r="D16" s="79">
        <v>209293</v>
      </c>
      <c r="E16" s="80">
        <f>D16-C16</f>
        <v>68124</v>
      </c>
    </row>
    <row r="17" spans="1:7" s="70" customFormat="1" ht="21.95" customHeight="1">
      <c r="A17" s="119"/>
      <c r="B17" s="78" t="s">
        <v>40</v>
      </c>
      <c r="C17" s="79">
        <v>3000</v>
      </c>
      <c r="D17" s="79">
        <v>1200</v>
      </c>
      <c r="E17" s="80">
        <f t="shared" ref="E17:E22" si="2">D17-C17</f>
        <v>-1800</v>
      </c>
      <c r="F17" s="87"/>
      <c r="G17" s="87"/>
    </row>
    <row r="18" spans="1:7" s="70" customFormat="1" ht="21.95" customHeight="1">
      <c r="A18" s="119"/>
      <c r="B18" s="78" t="s">
        <v>45</v>
      </c>
      <c r="C18" s="79">
        <v>45035</v>
      </c>
      <c r="D18" s="79">
        <v>57142</v>
      </c>
      <c r="E18" s="80">
        <f t="shared" si="2"/>
        <v>12107</v>
      </c>
    </row>
    <row r="19" spans="1:7" s="70" customFormat="1" ht="21.95" customHeight="1">
      <c r="A19" s="126" t="s">
        <v>76</v>
      </c>
      <c r="B19" s="78" t="s">
        <v>45</v>
      </c>
      <c r="C19" s="79">
        <v>21350</v>
      </c>
      <c r="D19" s="79">
        <v>20775</v>
      </c>
      <c r="E19" s="80">
        <f t="shared" si="2"/>
        <v>-575</v>
      </c>
    </row>
    <row r="20" spans="1:7" s="70" customFormat="1" ht="21.95" customHeight="1">
      <c r="A20" s="127"/>
      <c r="B20" s="78" t="s">
        <v>77</v>
      </c>
      <c r="C20" s="79">
        <v>15785</v>
      </c>
      <c r="D20" s="79">
        <v>8760</v>
      </c>
      <c r="E20" s="80">
        <f t="shared" si="2"/>
        <v>-7025</v>
      </c>
    </row>
    <row r="21" spans="1:7" s="70" customFormat="1" ht="21.95" customHeight="1">
      <c r="A21" s="100" t="s">
        <v>78</v>
      </c>
      <c r="B21" s="78" t="s">
        <v>41</v>
      </c>
      <c r="C21" s="79">
        <v>6000</v>
      </c>
      <c r="D21" s="79">
        <v>1300</v>
      </c>
      <c r="E21" s="80">
        <f t="shared" si="2"/>
        <v>-4700</v>
      </c>
    </row>
    <row r="22" spans="1:7" s="70" customFormat="1" ht="21.95" customHeight="1">
      <c r="A22" s="100" t="s">
        <v>79</v>
      </c>
      <c r="B22" s="78" t="s">
        <v>42</v>
      </c>
      <c r="C22" s="79">
        <v>0</v>
      </c>
      <c r="D22" s="79">
        <v>0</v>
      </c>
      <c r="E22" s="80">
        <f t="shared" si="2"/>
        <v>0</v>
      </c>
    </row>
    <row r="23" spans="1:7" s="70" customFormat="1" ht="21.95" customHeight="1">
      <c r="A23" s="100" t="s">
        <v>80</v>
      </c>
      <c r="B23" s="78" t="s">
        <v>43</v>
      </c>
      <c r="C23" s="79">
        <v>176</v>
      </c>
      <c r="D23" s="79">
        <v>100</v>
      </c>
      <c r="E23" s="80">
        <f>D23-C23</f>
        <v>-76</v>
      </c>
    </row>
    <row r="24" spans="1:7" s="70" customFormat="1" ht="21.95" customHeight="1">
      <c r="A24" s="81" t="s">
        <v>75</v>
      </c>
      <c r="B24" s="82" t="s">
        <v>36</v>
      </c>
      <c r="C24" s="83">
        <v>25450</v>
      </c>
      <c r="D24" s="83">
        <v>20000</v>
      </c>
      <c r="E24" s="84">
        <f>D24-C24</f>
        <v>-5450</v>
      </c>
    </row>
    <row r="25" spans="1:7" s="70" customFormat="1" ht="24.95" customHeight="1">
      <c r="B25" s="88"/>
      <c r="C25" s="88"/>
      <c r="D25" s="89"/>
    </row>
  </sheetData>
  <mergeCells count="6">
    <mergeCell ref="A19:A20"/>
    <mergeCell ref="A1:E1"/>
    <mergeCell ref="A3:E3"/>
    <mergeCell ref="A13:E13"/>
    <mergeCell ref="A16:A18"/>
    <mergeCell ref="A2:E2"/>
  </mergeCells>
  <phoneticPr fontId="2" type="noConversion"/>
  <pageMargins left="0.59" right="0.49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72"/>
  <sheetViews>
    <sheetView tabSelected="1" view="pageBreakPreview" topLeftCell="A52" zoomScale="115" zoomScaleNormal="100" zoomScaleSheetLayoutView="115" workbookViewId="0">
      <selection activeCell="G64" sqref="G64"/>
    </sheetView>
  </sheetViews>
  <sheetFormatPr defaultRowHeight="16.5"/>
  <cols>
    <col min="1" max="1" width="2.75" customWidth="1"/>
    <col min="2" max="2" width="4.125" customWidth="1"/>
    <col min="3" max="3" width="12.875" customWidth="1"/>
    <col min="4" max="4" width="14.375" customWidth="1"/>
    <col min="5" max="5" width="14.5" style="130" customWidth="1"/>
    <col min="6" max="6" width="13.25" customWidth="1"/>
    <col min="7" max="7" width="25.25" customWidth="1"/>
    <col min="257" max="257" width="10.875" customWidth="1"/>
    <col min="258" max="258" width="12.5" customWidth="1"/>
    <col min="259" max="259" width="15.125" customWidth="1"/>
    <col min="260" max="260" width="20" customWidth="1"/>
    <col min="261" max="261" width="20.25" customWidth="1"/>
    <col min="262" max="262" width="16.375" customWidth="1"/>
    <col min="263" max="263" width="37.125" customWidth="1"/>
    <col min="513" max="513" width="10.875" customWidth="1"/>
    <col min="514" max="514" width="12.5" customWidth="1"/>
    <col min="515" max="515" width="15.125" customWidth="1"/>
    <col min="516" max="516" width="20" customWidth="1"/>
    <col min="517" max="517" width="20.25" customWidth="1"/>
    <col min="518" max="518" width="16.375" customWidth="1"/>
    <col min="519" max="519" width="37.125" customWidth="1"/>
    <col min="769" max="769" width="10.875" customWidth="1"/>
    <col min="770" max="770" width="12.5" customWidth="1"/>
    <col min="771" max="771" width="15.125" customWidth="1"/>
    <col min="772" max="772" width="20" customWidth="1"/>
    <col min="773" max="773" width="20.25" customWidth="1"/>
    <col min="774" max="774" width="16.375" customWidth="1"/>
    <col min="775" max="775" width="37.125" customWidth="1"/>
    <col min="1025" max="1025" width="10.875" customWidth="1"/>
    <col min="1026" max="1026" width="12.5" customWidth="1"/>
    <col min="1027" max="1027" width="15.125" customWidth="1"/>
    <col min="1028" max="1028" width="20" customWidth="1"/>
    <col min="1029" max="1029" width="20.25" customWidth="1"/>
    <col min="1030" max="1030" width="16.375" customWidth="1"/>
    <col min="1031" max="1031" width="37.125" customWidth="1"/>
    <col min="1281" max="1281" width="10.875" customWidth="1"/>
    <col min="1282" max="1282" width="12.5" customWidth="1"/>
    <col min="1283" max="1283" width="15.125" customWidth="1"/>
    <col min="1284" max="1284" width="20" customWidth="1"/>
    <col min="1285" max="1285" width="20.25" customWidth="1"/>
    <col min="1286" max="1286" width="16.375" customWidth="1"/>
    <col min="1287" max="1287" width="37.125" customWidth="1"/>
    <col min="1537" max="1537" width="10.875" customWidth="1"/>
    <col min="1538" max="1538" width="12.5" customWidth="1"/>
    <col min="1539" max="1539" width="15.125" customWidth="1"/>
    <col min="1540" max="1540" width="20" customWidth="1"/>
    <col min="1541" max="1541" width="20.25" customWidth="1"/>
    <col min="1542" max="1542" width="16.375" customWidth="1"/>
    <col min="1543" max="1543" width="37.125" customWidth="1"/>
    <col min="1793" max="1793" width="10.875" customWidth="1"/>
    <col min="1794" max="1794" width="12.5" customWidth="1"/>
    <col min="1795" max="1795" width="15.125" customWidth="1"/>
    <col min="1796" max="1796" width="20" customWidth="1"/>
    <col min="1797" max="1797" width="20.25" customWidth="1"/>
    <col min="1798" max="1798" width="16.375" customWidth="1"/>
    <col min="1799" max="1799" width="37.125" customWidth="1"/>
    <col min="2049" max="2049" width="10.875" customWidth="1"/>
    <col min="2050" max="2050" width="12.5" customWidth="1"/>
    <col min="2051" max="2051" width="15.125" customWidth="1"/>
    <col min="2052" max="2052" width="20" customWidth="1"/>
    <col min="2053" max="2053" width="20.25" customWidth="1"/>
    <col min="2054" max="2054" width="16.375" customWidth="1"/>
    <col min="2055" max="2055" width="37.125" customWidth="1"/>
    <col min="2305" max="2305" width="10.875" customWidth="1"/>
    <col min="2306" max="2306" width="12.5" customWidth="1"/>
    <col min="2307" max="2307" width="15.125" customWidth="1"/>
    <col min="2308" max="2308" width="20" customWidth="1"/>
    <col min="2309" max="2309" width="20.25" customWidth="1"/>
    <col min="2310" max="2310" width="16.375" customWidth="1"/>
    <col min="2311" max="2311" width="37.125" customWidth="1"/>
    <col min="2561" max="2561" width="10.875" customWidth="1"/>
    <col min="2562" max="2562" width="12.5" customWidth="1"/>
    <col min="2563" max="2563" width="15.125" customWidth="1"/>
    <col min="2564" max="2564" width="20" customWidth="1"/>
    <col min="2565" max="2565" width="20.25" customWidth="1"/>
    <col min="2566" max="2566" width="16.375" customWidth="1"/>
    <col min="2567" max="2567" width="37.125" customWidth="1"/>
    <col min="2817" max="2817" width="10.875" customWidth="1"/>
    <col min="2818" max="2818" width="12.5" customWidth="1"/>
    <col min="2819" max="2819" width="15.125" customWidth="1"/>
    <col min="2820" max="2820" width="20" customWidth="1"/>
    <col min="2821" max="2821" width="20.25" customWidth="1"/>
    <col min="2822" max="2822" width="16.375" customWidth="1"/>
    <col min="2823" max="2823" width="37.125" customWidth="1"/>
    <col min="3073" max="3073" width="10.875" customWidth="1"/>
    <col min="3074" max="3074" width="12.5" customWidth="1"/>
    <col min="3075" max="3075" width="15.125" customWidth="1"/>
    <col min="3076" max="3076" width="20" customWidth="1"/>
    <col min="3077" max="3077" width="20.25" customWidth="1"/>
    <col min="3078" max="3078" width="16.375" customWidth="1"/>
    <col min="3079" max="3079" width="37.125" customWidth="1"/>
    <col min="3329" max="3329" width="10.875" customWidth="1"/>
    <col min="3330" max="3330" width="12.5" customWidth="1"/>
    <col min="3331" max="3331" width="15.125" customWidth="1"/>
    <col min="3332" max="3332" width="20" customWidth="1"/>
    <col min="3333" max="3333" width="20.25" customWidth="1"/>
    <col min="3334" max="3334" width="16.375" customWidth="1"/>
    <col min="3335" max="3335" width="37.125" customWidth="1"/>
    <col min="3585" max="3585" width="10.875" customWidth="1"/>
    <col min="3586" max="3586" width="12.5" customWidth="1"/>
    <col min="3587" max="3587" width="15.125" customWidth="1"/>
    <col min="3588" max="3588" width="20" customWidth="1"/>
    <col min="3589" max="3589" width="20.25" customWidth="1"/>
    <col min="3590" max="3590" width="16.375" customWidth="1"/>
    <col min="3591" max="3591" width="37.125" customWidth="1"/>
    <col min="3841" max="3841" width="10.875" customWidth="1"/>
    <col min="3842" max="3842" width="12.5" customWidth="1"/>
    <col min="3843" max="3843" width="15.125" customWidth="1"/>
    <col min="3844" max="3844" width="20" customWidth="1"/>
    <col min="3845" max="3845" width="20.25" customWidth="1"/>
    <col min="3846" max="3846" width="16.375" customWidth="1"/>
    <col min="3847" max="3847" width="37.125" customWidth="1"/>
    <col min="4097" max="4097" width="10.875" customWidth="1"/>
    <col min="4098" max="4098" width="12.5" customWidth="1"/>
    <col min="4099" max="4099" width="15.125" customWidth="1"/>
    <col min="4100" max="4100" width="20" customWidth="1"/>
    <col min="4101" max="4101" width="20.25" customWidth="1"/>
    <col min="4102" max="4102" width="16.375" customWidth="1"/>
    <col min="4103" max="4103" width="37.125" customWidth="1"/>
    <col min="4353" max="4353" width="10.875" customWidth="1"/>
    <col min="4354" max="4354" width="12.5" customWidth="1"/>
    <col min="4355" max="4355" width="15.125" customWidth="1"/>
    <col min="4356" max="4356" width="20" customWidth="1"/>
    <col min="4357" max="4357" width="20.25" customWidth="1"/>
    <col min="4358" max="4358" width="16.375" customWidth="1"/>
    <col min="4359" max="4359" width="37.125" customWidth="1"/>
    <col min="4609" max="4609" width="10.875" customWidth="1"/>
    <col min="4610" max="4610" width="12.5" customWidth="1"/>
    <col min="4611" max="4611" width="15.125" customWidth="1"/>
    <col min="4612" max="4612" width="20" customWidth="1"/>
    <col min="4613" max="4613" width="20.25" customWidth="1"/>
    <col min="4614" max="4614" width="16.375" customWidth="1"/>
    <col min="4615" max="4615" width="37.125" customWidth="1"/>
    <col min="4865" max="4865" width="10.875" customWidth="1"/>
    <col min="4866" max="4866" width="12.5" customWidth="1"/>
    <col min="4867" max="4867" width="15.125" customWidth="1"/>
    <col min="4868" max="4868" width="20" customWidth="1"/>
    <col min="4869" max="4869" width="20.25" customWidth="1"/>
    <col min="4870" max="4870" width="16.375" customWidth="1"/>
    <col min="4871" max="4871" width="37.125" customWidth="1"/>
    <col min="5121" max="5121" width="10.875" customWidth="1"/>
    <col min="5122" max="5122" width="12.5" customWidth="1"/>
    <col min="5123" max="5123" width="15.125" customWidth="1"/>
    <col min="5124" max="5124" width="20" customWidth="1"/>
    <col min="5125" max="5125" width="20.25" customWidth="1"/>
    <col min="5126" max="5126" width="16.375" customWidth="1"/>
    <col min="5127" max="5127" width="37.125" customWidth="1"/>
    <col min="5377" max="5377" width="10.875" customWidth="1"/>
    <col min="5378" max="5378" width="12.5" customWidth="1"/>
    <col min="5379" max="5379" width="15.125" customWidth="1"/>
    <col min="5380" max="5380" width="20" customWidth="1"/>
    <col min="5381" max="5381" width="20.25" customWidth="1"/>
    <col min="5382" max="5382" width="16.375" customWidth="1"/>
    <col min="5383" max="5383" width="37.125" customWidth="1"/>
    <col min="5633" max="5633" width="10.875" customWidth="1"/>
    <col min="5634" max="5634" width="12.5" customWidth="1"/>
    <col min="5635" max="5635" width="15.125" customWidth="1"/>
    <col min="5636" max="5636" width="20" customWidth="1"/>
    <col min="5637" max="5637" width="20.25" customWidth="1"/>
    <col min="5638" max="5638" width="16.375" customWidth="1"/>
    <col min="5639" max="5639" width="37.125" customWidth="1"/>
    <col min="5889" max="5889" width="10.875" customWidth="1"/>
    <col min="5890" max="5890" width="12.5" customWidth="1"/>
    <col min="5891" max="5891" width="15.125" customWidth="1"/>
    <col min="5892" max="5892" width="20" customWidth="1"/>
    <col min="5893" max="5893" width="20.25" customWidth="1"/>
    <col min="5894" max="5894" width="16.375" customWidth="1"/>
    <col min="5895" max="5895" width="37.125" customWidth="1"/>
    <col min="6145" max="6145" width="10.875" customWidth="1"/>
    <col min="6146" max="6146" width="12.5" customWidth="1"/>
    <col min="6147" max="6147" width="15.125" customWidth="1"/>
    <col min="6148" max="6148" width="20" customWidth="1"/>
    <col min="6149" max="6149" width="20.25" customWidth="1"/>
    <col min="6150" max="6150" width="16.375" customWidth="1"/>
    <col min="6151" max="6151" width="37.125" customWidth="1"/>
    <col min="6401" max="6401" width="10.875" customWidth="1"/>
    <col min="6402" max="6402" width="12.5" customWidth="1"/>
    <col min="6403" max="6403" width="15.125" customWidth="1"/>
    <col min="6404" max="6404" width="20" customWidth="1"/>
    <col min="6405" max="6405" width="20.25" customWidth="1"/>
    <col min="6406" max="6406" width="16.375" customWidth="1"/>
    <col min="6407" max="6407" width="37.125" customWidth="1"/>
    <col min="6657" max="6657" width="10.875" customWidth="1"/>
    <col min="6658" max="6658" width="12.5" customWidth="1"/>
    <col min="6659" max="6659" width="15.125" customWidth="1"/>
    <col min="6660" max="6660" width="20" customWidth="1"/>
    <col min="6661" max="6661" width="20.25" customWidth="1"/>
    <col min="6662" max="6662" width="16.375" customWidth="1"/>
    <col min="6663" max="6663" width="37.125" customWidth="1"/>
    <col min="6913" max="6913" width="10.875" customWidth="1"/>
    <col min="6914" max="6914" width="12.5" customWidth="1"/>
    <col min="6915" max="6915" width="15.125" customWidth="1"/>
    <col min="6916" max="6916" width="20" customWidth="1"/>
    <col min="6917" max="6917" width="20.25" customWidth="1"/>
    <col min="6918" max="6918" width="16.375" customWidth="1"/>
    <col min="6919" max="6919" width="37.125" customWidth="1"/>
    <col min="7169" max="7169" width="10.875" customWidth="1"/>
    <col min="7170" max="7170" width="12.5" customWidth="1"/>
    <col min="7171" max="7171" width="15.125" customWidth="1"/>
    <col min="7172" max="7172" width="20" customWidth="1"/>
    <col min="7173" max="7173" width="20.25" customWidth="1"/>
    <col min="7174" max="7174" width="16.375" customWidth="1"/>
    <col min="7175" max="7175" width="37.125" customWidth="1"/>
    <col min="7425" max="7425" width="10.875" customWidth="1"/>
    <col min="7426" max="7426" width="12.5" customWidth="1"/>
    <col min="7427" max="7427" width="15.125" customWidth="1"/>
    <col min="7428" max="7428" width="20" customWidth="1"/>
    <col min="7429" max="7429" width="20.25" customWidth="1"/>
    <col min="7430" max="7430" width="16.375" customWidth="1"/>
    <col min="7431" max="7431" width="37.125" customWidth="1"/>
    <col min="7681" max="7681" width="10.875" customWidth="1"/>
    <col min="7682" max="7682" width="12.5" customWidth="1"/>
    <col min="7683" max="7683" width="15.125" customWidth="1"/>
    <col min="7684" max="7684" width="20" customWidth="1"/>
    <col min="7685" max="7685" width="20.25" customWidth="1"/>
    <col min="7686" max="7686" width="16.375" customWidth="1"/>
    <col min="7687" max="7687" width="37.125" customWidth="1"/>
    <col min="7937" max="7937" width="10.875" customWidth="1"/>
    <col min="7938" max="7938" width="12.5" customWidth="1"/>
    <col min="7939" max="7939" width="15.125" customWidth="1"/>
    <col min="7940" max="7940" width="20" customWidth="1"/>
    <col min="7941" max="7941" width="20.25" customWidth="1"/>
    <col min="7942" max="7942" width="16.375" customWidth="1"/>
    <col min="7943" max="7943" width="37.125" customWidth="1"/>
    <col min="8193" max="8193" width="10.875" customWidth="1"/>
    <col min="8194" max="8194" width="12.5" customWidth="1"/>
    <col min="8195" max="8195" width="15.125" customWidth="1"/>
    <col min="8196" max="8196" width="20" customWidth="1"/>
    <col min="8197" max="8197" width="20.25" customWidth="1"/>
    <col min="8198" max="8198" width="16.375" customWidth="1"/>
    <col min="8199" max="8199" width="37.125" customWidth="1"/>
    <col min="8449" max="8449" width="10.875" customWidth="1"/>
    <col min="8450" max="8450" width="12.5" customWidth="1"/>
    <col min="8451" max="8451" width="15.125" customWidth="1"/>
    <col min="8452" max="8452" width="20" customWidth="1"/>
    <col min="8453" max="8453" width="20.25" customWidth="1"/>
    <col min="8454" max="8454" width="16.375" customWidth="1"/>
    <col min="8455" max="8455" width="37.125" customWidth="1"/>
    <col min="8705" max="8705" width="10.875" customWidth="1"/>
    <col min="8706" max="8706" width="12.5" customWidth="1"/>
    <col min="8707" max="8707" width="15.125" customWidth="1"/>
    <col min="8708" max="8708" width="20" customWidth="1"/>
    <col min="8709" max="8709" width="20.25" customWidth="1"/>
    <col min="8710" max="8710" width="16.375" customWidth="1"/>
    <col min="8711" max="8711" width="37.125" customWidth="1"/>
    <col min="8961" max="8961" width="10.875" customWidth="1"/>
    <col min="8962" max="8962" width="12.5" customWidth="1"/>
    <col min="8963" max="8963" width="15.125" customWidth="1"/>
    <col min="8964" max="8964" width="20" customWidth="1"/>
    <col min="8965" max="8965" width="20.25" customWidth="1"/>
    <col min="8966" max="8966" width="16.375" customWidth="1"/>
    <col min="8967" max="8967" width="37.125" customWidth="1"/>
    <col min="9217" max="9217" width="10.875" customWidth="1"/>
    <col min="9218" max="9218" width="12.5" customWidth="1"/>
    <col min="9219" max="9219" width="15.125" customWidth="1"/>
    <col min="9220" max="9220" width="20" customWidth="1"/>
    <col min="9221" max="9221" width="20.25" customWidth="1"/>
    <col min="9222" max="9222" width="16.375" customWidth="1"/>
    <col min="9223" max="9223" width="37.125" customWidth="1"/>
    <col min="9473" max="9473" width="10.875" customWidth="1"/>
    <col min="9474" max="9474" width="12.5" customWidth="1"/>
    <col min="9475" max="9475" width="15.125" customWidth="1"/>
    <col min="9476" max="9476" width="20" customWidth="1"/>
    <col min="9477" max="9477" width="20.25" customWidth="1"/>
    <col min="9478" max="9478" width="16.375" customWidth="1"/>
    <col min="9479" max="9479" width="37.125" customWidth="1"/>
    <col min="9729" max="9729" width="10.875" customWidth="1"/>
    <col min="9730" max="9730" width="12.5" customWidth="1"/>
    <col min="9731" max="9731" width="15.125" customWidth="1"/>
    <col min="9732" max="9732" width="20" customWidth="1"/>
    <col min="9733" max="9733" width="20.25" customWidth="1"/>
    <col min="9734" max="9734" width="16.375" customWidth="1"/>
    <col min="9735" max="9735" width="37.125" customWidth="1"/>
    <col min="9985" max="9985" width="10.875" customWidth="1"/>
    <col min="9986" max="9986" width="12.5" customWidth="1"/>
    <col min="9987" max="9987" width="15.125" customWidth="1"/>
    <col min="9988" max="9988" width="20" customWidth="1"/>
    <col min="9989" max="9989" width="20.25" customWidth="1"/>
    <col min="9990" max="9990" width="16.375" customWidth="1"/>
    <col min="9991" max="9991" width="37.125" customWidth="1"/>
    <col min="10241" max="10241" width="10.875" customWidth="1"/>
    <col min="10242" max="10242" width="12.5" customWidth="1"/>
    <col min="10243" max="10243" width="15.125" customWidth="1"/>
    <col min="10244" max="10244" width="20" customWidth="1"/>
    <col min="10245" max="10245" width="20.25" customWidth="1"/>
    <col min="10246" max="10246" width="16.375" customWidth="1"/>
    <col min="10247" max="10247" width="37.125" customWidth="1"/>
    <col min="10497" max="10497" width="10.875" customWidth="1"/>
    <col min="10498" max="10498" width="12.5" customWidth="1"/>
    <col min="10499" max="10499" width="15.125" customWidth="1"/>
    <col min="10500" max="10500" width="20" customWidth="1"/>
    <col min="10501" max="10501" width="20.25" customWidth="1"/>
    <col min="10502" max="10502" width="16.375" customWidth="1"/>
    <col min="10503" max="10503" width="37.125" customWidth="1"/>
    <col min="10753" max="10753" width="10.875" customWidth="1"/>
    <col min="10754" max="10754" width="12.5" customWidth="1"/>
    <col min="10755" max="10755" width="15.125" customWidth="1"/>
    <col min="10756" max="10756" width="20" customWidth="1"/>
    <col min="10757" max="10757" width="20.25" customWidth="1"/>
    <col min="10758" max="10758" width="16.375" customWidth="1"/>
    <col min="10759" max="10759" width="37.125" customWidth="1"/>
    <col min="11009" max="11009" width="10.875" customWidth="1"/>
    <col min="11010" max="11010" width="12.5" customWidth="1"/>
    <col min="11011" max="11011" width="15.125" customWidth="1"/>
    <col min="11012" max="11012" width="20" customWidth="1"/>
    <col min="11013" max="11013" width="20.25" customWidth="1"/>
    <col min="11014" max="11014" width="16.375" customWidth="1"/>
    <col min="11015" max="11015" width="37.125" customWidth="1"/>
    <col min="11265" max="11265" width="10.875" customWidth="1"/>
    <col min="11266" max="11266" width="12.5" customWidth="1"/>
    <col min="11267" max="11267" width="15.125" customWidth="1"/>
    <col min="11268" max="11268" width="20" customWidth="1"/>
    <col min="11269" max="11269" width="20.25" customWidth="1"/>
    <col min="11270" max="11270" width="16.375" customWidth="1"/>
    <col min="11271" max="11271" width="37.125" customWidth="1"/>
    <col min="11521" max="11521" width="10.875" customWidth="1"/>
    <col min="11522" max="11522" width="12.5" customWidth="1"/>
    <col min="11523" max="11523" width="15.125" customWidth="1"/>
    <col min="11524" max="11524" width="20" customWidth="1"/>
    <col min="11525" max="11525" width="20.25" customWidth="1"/>
    <col min="11526" max="11526" width="16.375" customWidth="1"/>
    <col min="11527" max="11527" width="37.125" customWidth="1"/>
    <col min="11777" max="11777" width="10.875" customWidth="1"/>
    <col min="11778" max="11778" width="12.5" customWidth="1"/>
    <col min="11779" max="11779" width="15.125" customWidth="1"/>
    <col min="11780" max="11780" width="20" customWidth="1"/>
    <col min="11781" max="11781" width="20.25" customWidth="1"/>
    <col min="11782" max="11782" width="16.375" customWidth="1"/>
    <col min="11783" max="11783" width="37.125" customWidth="1"/>
    <col min="12033" max="12033" width="10.875" customWidth="1"/>
    <col min="12034" max="12034" width="12.5" customWidth="1"/>
    <col min="12035" max="12035" width="15.125" customWidth="1"/>
    <col min="12036" max="12036" width="20" customWidth="1"/>
    <col min="12037" max="12037" width="20.25" customWidth="1"/>
    <col min="12038" max="12038" width="16.375" customWidth="1"/>
    <col min="12039" max="12039" width="37.125" customWidth="1"/>
    <col min="12289" max="12289" width="10.875" customWidth="1"/>
    <col min="12290" max="12290" width="12.5" customWidth="1"/>
    <col min="12291" max="12291" width="15.125" customWidth="1"/>
    <col min="12292" max="12292" width="20" customWidth="1"/>
    <col min="12293" max="12293" width="20.25" customWidth="1"/>
    <col min="12294" max="12294" width="16.375" customWidth="1"/>
    <col min="12295" max="12295" width="37.125" customWidth="1"/>
    <col min="12545" max="12545" width="10.875" customWidth="1"/>
    <col min="12546" max="12546" width="12.5" customWidth="1"/>
    <col min="12547" max="12547" width="15.125" customWidth="1"/>
    <col min="12548" max="12548" width="20" customWidth="1"/>
    <col min="12549" max="12549" width="20.25" customWidth="1"/>
    <col min="12550" max="12550" width="16.375" customWidth="1"/>
    <col min="12551" max="12551" width="37.125" customWidth="1"/>
    <col min="12801" max="12801" width="10.875" customWidth="1"/>
    <col min="12802" max="12802" width="12.5" customWidth="1"/>
    <col min="12803" max="12803" width="15.125" customWidth="1"/>
    <col min="12804" max="12804" width="20" customWidth="1"/>
    <col min="12805" max="12805" width="20.25" customWidth="1"/>
    <col min="12806" max="12806" width="16.375" customWidth="1"/>
    <col min="12807" max="12807" width="37.125" customWidth="1"/>
    <col min="13057" max="13057" width="10.875" customWidth="1"/>
    <col min="13058" max="13058" width="12.5" customWidth="1"/>
    <col min="13059" max="13059" width="15.125" customWidth="1"/>
    <col min="13060" max="13060" width="20" customWidth="1"/>
    <col min="13061" max="13061" width="20.25" customWidth="1"/>
    <col min="13062" max="13062" width="16.375" customWidth="1"/>
    <col min="13063" max="13063" width="37.125" customWidth="1"/>
    <col min="13313" max="13313" width="10.875" customWidth="1"/>
    <col min="13314" max="13314" width="12.5" customWidth="1"/>
    <col min="13315" max="13315" width="15.125" customWidth="1"/>
    <col min="13316" max="13316" width="20" customWidth="1"/>
    <col min="13317" max="13317" width="20.25" customWidth="1"/>
    <col min="13318" max="13318" width="16.375" customWidth="1"/>
    <col min="13319" max="13319" width="37.125" customWidth="1"/>
    <col min="13569" max="13569" width="10.875" customWidth="1"/>
    <col min="13570" max="13570" width="12.5" customWidth="1"/>
    <col min="13571" max="13571" width="15.125" customWidth="1"/>
    <col min="13572" max="13572" width="20" customWidth="1"/>
    <col min="13573" max="13573" width="20.25" customWidth="1"/>
    <col min="13574" max="13574" width="16.375" customWidth="1"/>
    <col min="13575" max="13575" width="37.125" customWidth="1"/>
    <col min="13825" max="13825" width="10.875" customWidth="1"/>
    <col min="13826" max="13826" width="12.5" customWidth="1"/>
    <col min="13827" max="13827" width="15.125" customWidth="1"/>
    <col min="13828" max="13828" width="20" customWidth="1"/>
    <col min="13829" max="13829" width="20.25" customWidth="1"/>
    <col min="13830" max="13830" width="16.375" customWidth="1"/>
    <col min="13831" max="13831" width="37.125" customWidth="1"/>
    <col min="14081" max="14081" width="10.875" customWidth="1"/>
    <col min="14082" max="14082" width="12.5" customWidth="1"/>
    <col min="14083" max="14083" width="15.125" customWidth="1"/>
    <col min="14084" max="14084" width="20" customWidth="1"/>
    <col min="14085" max="14085" width="20.25" customWidth="1"/>
    <col min="14086" max="14086" width="16.375" customWidth="1"/>
    <col min="14087" max="14087" width="37.125" customWidth="1"/>
    <col min="14337" max="14337" width="10.875" customWidth="1"/>
    <col min="14338" max="14338" width="12.5" customWidth="1"/>
    <col min="14339" max="14339" width="15.125" customWidth="1"/>
    <col min="14340" max="14340" width="20" customWidth="1"/>
    <col min="14341" max="14341" width="20.25" customWidth="1"/>
    <col min="14342" max="14342" width="16.375" customWidth="1"/>
    <col min="14343" max="14343" width="37.125" customWidth="1"/>
    <col min="14593" max="14593" width="10.875" customWidth="1"/>
    <col min="14594" max="14594" width="12.5" customWidth="1"/>
    <col min="14595" max="14595" width="15.125" customWidth="1"/>
    <col min="14596" max="14596" width="20" customWidth="1"/>
    <col min="14597" max="14597" width="20.25" customWidth="1"/>
    <col min="14598" max="14598" width="16.375" customWidth="1"/>
    <col min="14599" max="14599" width="37.125" customWidth="1"/>
    <col min="14849" max="14849" width="10.875" customWidth="1"/>
    <col min="14850" max="14850" width="12.5" customWidth="1"/>
    <col min="14851" max="14851" width="15.125" customWidth="1"/>
    <col min="14852" max="14852" width="20" customWidth="1"/>
    <col min="14853" max="14853" width="20.25" customWidth="1"/>
    <col min="14854" max="14854" width="16.375" customWidth="1"/>
    <col min="14855" max="14855" width="37.125" customWidth="1"/>
    <col min="15105" max="15105" width="10.875" customWidth="1"/>
    <col min="15106" max="15106" width="12.5" customWidth="1"/>
    <col min="15107" max="15107" width="15.125" customWidth="1"/>
    <col min="15108" max="15108" width="20" customWidth="1"/>
    <col min="15109" max="15109" width="20.25" customWidth="1"/>
    <col min="15110" max="15110" width="16.375" customWidth="1"/>
    <col min="15111" max="15111" width="37.125" customWidth="1"/>
    <col min="15361" max="15361" width="10.875" customWidth="1"/>
    <col min="15362" max="15362" width="12.5" customWidth="1"/>
    <col min="15363" max="15363" width="15.125" customWidth="1"/>
    <col min="15364" max="15364" width="20" customWidth="1"/>
    <col min="15365" max="15365" width="20.25" customWidth="1"/>
    <col min="15366" max="15366" width="16.375" customWidth="1"/>
    <col min="15367" max="15367" width="37.125" customWidth="1"/>
    <col min="15617" max="15617" width="10.875" customWidth="1"/>
    <col min="15618" max="15618" width="12.5" customWidth="1"/>
    <col min="15619" max="15619" width="15.125" customWidth="1"/>
    <col min="15620" max="15620" width="20" customWidth="1"/>
    <col min="15621" max="15621" width="20.25" customWidth="1"/>
    <col min="15622" max="15622" width="16.375" customWidth="1"/>
    <col min="15623" max="15623" width="37.125" customWidth="1"/>
    <col min="15873" max="15873" width="10.875" customWidth="1"/>
    <col min="15874" max="15874" width="12.5" customWidth="1"/>
    <col min="15875" max="15875" width="15.125" customWidth="1"/>
    <col min="15876" max="15876" width="20" customWidth="1"/>
    <col min="15877" max="15877" width="20.25" customWidth="1"/>
    <col min="15878" max="15878" width="16.375" customWidth="1"/>
    <col min="15879" max="15879" width="37.125" customWidth="1"/>
    <col min="16129" max="16129" width="10.875" customWidth="1"/>
    <col min="16130" max="16130" width="12.5" customWidth="1"/>
    <col min="16131" max="16131" width="15.125" customWidth="1"/>
    <col min="16132" max="16132" width="20" customWidth="1"/>
    <col min="16133" max="16133" width="20.25" customWidth="1"/>
    <col min="16134" max="16134" width="16.375" customWidth="1"/>
    <col min="16135" max="16135" width="37.125" customWidth="1"/>
  </cols>
  <sheetData>
    <row r="1" spans="1:7" ht="28.5" customHeight="1">
      <c r="A1" s="120" t="s">
        <v>81</v>
      </c>
      <c r="B1" s="120"/>
      <c r="C1" s="120"/>
      <c r="D1" s="120"/>
      <c r="E1" s="120"/>
      <c r="F1" s="120"/>
      <c r="G1" s="120"/>
    </row>
    <row r="2" spans="1:7" ht="22.5" customHeight="1">
      <c r="A2" s="91" t="s">
        <v>82</v>
      </c>
      <c r="B2" s="52"/>
      <c r="G2" s="4" t="s">
        <v>29</v>
      </c>
    </row>
    <row r="3" spans="1:7" ht="17.100000000000001" customHeight="1">
      <c r="A3" s="53" t="s">
        <v>6</v>
      </c>
      <c r="B3" s="54" t="s">
        <v>7</v>
      </c>
      <c r="C3" s="54" t="s">
        <v>8</v>
      </c>
      <c r="D3" s="55" t="s">
        <v>46</v>
      </c>
      <c r="E3" s="131" t="s">
        <v>47</v>
      </c>
      <c r="F3" s="54" t="s">
        <v>4</v>
      </c>
      <c r="G3" s="56" t="s">
        <v>5</v>
      </c>
    </row>
    <row r="4" spans="1:7" s="147" customFormat="1" ht="17.100000000000001" customHeight="1">
      <c r="A4" s="143" t="s">
        <v>9</v>
      </c>
      <c r="B4" s="144"/>
      <c r="C4" s="145"/>
      <c r="D4" s="132">
        <f>SUM(D8,D12,D16,D19,D23,D5)</f>
        <v>257964630</v>
      </c>
      <c r="E4" s="132">
        <f>SUM(E8,E12,E16,E19,E23,E5)</f>
        <v>318569630</v>
      </c>
      <c r="F4" s="57">
        <f>E4-D4</f>
        <v>60605000</v>
      </c>
      <c r="G4" s="146"/>
    </row>
    <row r="5" spans="1:7" s="147" customFormat="1" ht="17.100000000000001" customHeight="1">
      <c r="A5" s="148" t="s">
        <v>84</v>
      </c>
      <c r="B5" s="149"/>
      <c r="C5" s="150"/>
      <c r="D5" s="133">
        <f>D6</f>
        <v>37800000</v>
      </c>
      <c r="E5" s="133">
        <f>E6</f>
        <v>50200000</v>
      </c>
      <c r="F5" s="57">
        <f t="shared" ref="F5:F26" si="0">E5-D5</f>
        <v>12400000</v>
      </c>
      <c r="G5" s="151"/>
    </row>
    <row r="6" spans="1:7" ht="17.100000000000001" customHeight="1">
      <c r="A6" s="10"/>
      <c r="B6" s="6" t="s">
        <v>88</v>
      </c>
      <c r="C6" s="59"/>
      <c r="D6" s="7">
        <v>37800000</v>
      </c>
      <c r="E6" s="134">
        <v>50200000</v>
      </c>
      <c r="F6" s="141">
        <f t="shared" si="0"/>
        <v>12400000</v>
      </c>
      <c r="G6" s="5"/>
    </row>
    <row r="7" spans="1:7" ht="17.100000000000001" customHeight="1">
      <c r="A7" s="10"/>
      <c r="B7" s="11"/>
      <c r="C7" s="58" t="s">
        <v>89</v>
      </c>
      <c r="D7" s="7">
        <v>37800000</v>
      </c>
      <c r="E7" s="134">
        <v>50200000</v>
      </c>
      <c r="F7" s="141">
        <f t="shared" si="0"/>
        <v>12400000</v>
      </c>
      <c r="G7" s="5" t="s">
        <v>85</v>
      </c>
    </row>
    <row r="8" spans="1:7" s="147" customFormat="1" ht="17.100000000000001" customHeight="1">
      <c r="A8" s="148" t="s">
        <v>86</v>
      </c>
      <c r="B8" s="149"/>
      <c r="C8" s="150"/>
      <c r="D8" s="133">
        <f>D9</f>
        <v>200000000</v>
      </c>
      <c r="E8" s="133">
        <f>E9</f>
        <v>240000000</v>
      </c>
      <c r="F8" s="57">
        <f t="shared" si="0"/>
        <v>40000000</v>
      </c>
      <c r="G8" s="151"/>
    </row>
    <row r="9" spans="1:7" ht="17.100000000000001" customHeight="1">
      <c r="A9" s="10"/>
      <c r="B9" s="6" t="s">
        <v>90</v>
      </c>
      <c r="C9" s="59"/>
      <c r="D9" s="7">
        <v>200000000</v>
      </c>
      <c r="E9" s="134">
        <f>SUM(E10:E11)</f>
        <v>240000000</v>
      </c>
      <c r="F9" s="141">
        <f t="shared" si="0"/>
        <v>40000000</v>
      </c>
      <c r="G9" s="5"/>
    </row>
    <row r="10" spans="1:7" ht="17.100000000000001" customHeight="1">
      <c r="A10" s="10"/>
      <c r="B10" s="17"/>
      <c r="C10" s="58" t="s">
        <v>91</v>
      </c>
      <c r="D10" s="7">
        <v>160000000</v>
      </c>
      <c r="E10" s="134">
        <v>192000000</v>
      </c>
      <c r="F10" s="141">
        <f t="shared" si="0"/>
        <v>32000000</v>
      </c>
      <c r="G10" s="5"/>
    </row>
    <row r="11" spans="1:7" ht="17.100000000000001" customHeight="1">
      <c r="A11" s="10"/>
      <c r="B11" s="17"/>
      <c r="C11" s="58" t="s">
        <v>92</v>
      </c>
      <c r="D11" s="7">
        <v>40000000</v>
      </c>
      <c r="E11" s="134">
        <v>48000000</v>
      </c>
      <c r="F11" s="141">
        <f t="shared" si="0"/>
        <v>8000000</v>
      </c>
      <c r="G11" s="5"/>
    </row>
    <row r="12" spans="1:7" s="147" customFormat="1" ht="17.100000000000001" customHeight="1">
      <c r="A12" s="148" t="s">
        <v>87</v>
      </c>
      <c r="B12" s="152"/>
      <c r="C12" s="150"/>
      <c r="D12" s="133">
        <v>0</v>
      </c>
      <c r="E12" s="133">
        <v>0</v>
      </c>
      <c r="F12" s="57">
        <f t="shared" si="0"/>
        <v>0</v>
      </c>
      <c r="G12" s="151"/>
    </row>
    <row r="13" spans="1:7" ht="17.100000000000001" customHeight="1">
      <c r="A13" s="12"/>
      <c r="B13" s="6" t="s">
        <v>93</v>
      </c>
      <c r="C13" s="59"/>
      <c r="D13" s="134">
        <f>D14+D15</f>
        <v>0</v>
      </c>
      <c r="E13" s="134">
        <f>E14+E15</f>
        <v>0</v>
      </c>
      <c r="F13" s="141">
        <f t="shared" si="0"/>
        <v>0</v>
      </c>
      <c r="G13" s="5"/>
    </row>
    <row r="14" spans="1:7" ht="17.100000000000001" customHeight="1">
      <c r="A14" s="12"/>
      <c r="B14" s="26"/>
      <c r="C14" s="58" t="s">
        <v>94</v>
      </c>
      <c r="D14" s="134">
        <v>0</v>
      </c>
      <c r="E14" s="134">
        <v>0</v>
      </c>
      <c r="F14" s="141">
        <f t="shared" si="0"/>
        <v>0</v>
      </c>
      <c r="G14" s="5"/>
    </row>
    <row r="15" spans="1:7" ht="17.100000000000001" customHeight="1">
      <c r="A15" s="13"/>
      <c r="B15" s="14"/>
      <c r="C15" s="35" t="s">
        <v>95</v>
      </c>
      <c r="D15" s="134">
        <v>0</v>
      </c>
      <c r="E15" s="134">
        <v>0</v>
      </c>
      <c r="F15" s="141">
        <f t="shared" si="0"/>
        <v>0</v>
      </c>
      <c r="G15" s="5"/>
    </row>
    <row r="16" spans="1:7" s="147" customFormat="1" ht="17.100000000000001" customHeight="1">
      <c r="A16" s="148" t="s">
        <v>96</v>
      </c>
      <c r="B16" s="152"/>
      <c r="C16" s="150"/>
      <c r="D16" s="9">
        <v>17349630</v>
      </c>
      <c r="E16" s="133">
        <v>0</v>
      </c>
      <c r="F16" s="57">
        <f t="shared" si="0"/>
        <v>-17349630</v>
      </c>
      <c r="G16" s="151"/>
    </row>
    <row r="17" spans="1:7" ht="17.100000000000001" customHeight="1">
      <c r="A17" s="10"/>
      <c r="B17" s="6" t="s">
        <v>97</v>
      </c>
      <c r="C17" s="59"/>
      <c r="D17" s="7">
        <v>17349630</v>
      </c>
      <c r="E17" s="134">
        <f>E18</f>
        <v>0</v>
      </c>
      <c r="F17" s="141">
        <f t="shared" si="0"/>
        <v>-17349630</v>
      </c>
      <c r="G17" s="5"/>
    </row>
    <row r="18" spans="1:7" ht="17.100000000000001" customHeight="1">
      <c r="A18" s="34"/>
      <c r="B18" s="11"/>
      <c r="C18" s="60" t="s">
        <v>98</v>
      </c>
      <c r="D18" s="7">
        <v>17349630</v>
      </c>
      <c r="E18" s="134">
        <v>0</v>
      </c>
      <c r="F18" s="141">
        <f t="shared" si="0"/>
        <v>-17349630</v>
      </c>
      <c r="G18" s="5"/>
    </row>
    <row r="19" spans="1:7" s="147" customFormat="1" ht="17.100000000000001" customHeight="1">
      <c r="A19" s="153" t="s">
        <v>99</v>
      </c>
      <c r="B19" s="149"/>
      <c r="C19" s="154"/>
      <c r="D19" s="135">
        <f>D20</f>
        <v>2815000</v>
      </c>
      <c r="E19" s="135">
        <f>E20</f>
        <v>2920000</v>
      </c>
      <c r="F19" s="57">
        <f t="shared" si="0"/>
        <v>105000</v>
      </c>
      <c r="G19" s="146"/>
    </row>
    <row r="20" spans="1:7" ht="17.100000000000001" customHeight="1">
      <c r="A20" s="12"/>
      <c r="B20" s="6" t="s">
        <v>100</v>
      </c>
      <c r="C20" s="59"/>
      <c r="D20" s="7">
        <v>2815000</v>
      </c>
      <c r="E20" s="134">
        <f>E22+E21</f>
        <v>2920000</v>
      </c>
      <c r="F20" s="141">
        <f t="shared" si="0"/>
        <v>105000</v>
      </c>
      <c r="G20" s="5"/>
    </row>
    <row r="21" spans="1:7" ht="17.100000000000001" customHeight="1">
      <c r="A21" s="12"/>
      <c r="B21" s="17"/>
      <c r="C21" s="58" t="s">
        <v>101</v>
      </c>
      <c r="D21" s="7">
        <v>30000</v>
      </c>
      <c r="E21" s="134">
        <v>40000</v>
      </c>
      <c r="F21" s="141">
        <f t="shared" si="0"/>
        <v>10000</v>
      </c>
      <c r="G21" s="5"/>
    </row>
    <row r="22" spans="1:7" ht="15.75" customHeight="1">
      <c r="A22" s="13"/>
      <c r="B22" s="14"/>
      <c r="C22" s="58" t="s">
        <v>102</v>
      </c>
      <c r="D22" s="7">
        <v>2785000</v>
      </c>
      <c r="E22" s="134">
        <v>2880000</v>
      </c>
      <c r="F22" s="141">
        <f t="shared" si="0"/>
        <v>95000</v>
      </c>
      <c r="G22" s="5"/>
    </row>
    <row r="23" spans="1:7" s="147" customFormat="1" ht="17.100000000000001" customHeight="1">
      <c r="A23" s="153" t="s">
        <v>103</v>
      </c>
      <c r="B23" s="149"/>
      <c r="C23" s="154"/>
      <c r="D23" s="16">
        <v>0</v>
      </c>
      <c r="E23" s="135">
        <f>E24</f>
        <v>25449630</v>
      </c>
      <c r="F23" s="57">
        <f t="shared" si="0"/>
        <v>25449630</v>
      </c>
      <c r="G23" s="146"/>
    </row>
    <row r="24" spans="1:7" ht="17.100000000000001" customHeight="1">
      <c r="A24" s="12"/>
      <c r="B24" s="6" t="s">
        <v>104</v>
      </c>
      <c r="C24" s="59"/>
      <c r="D24" s="7">
        <v>0</v>
      </c>
      <c r="E24" s="134">
        <f>E26+E25</f>
        <v>25449630</v>
      </c>
      <c r="F24" s="141">
        <f t="shared" si="0"/>
        <v>25449630</v>
      </c>
      <c r="G24" s="5"/>
    </row>
    <row r="25" spans="1:7" ht="17.100000000000001" customHeight="1">
      <c r="A25" s="12"/>
      <c r="B25" s="17"/>
      <c r="C25" s="58" t="s">
        <v>105</v>
      </c>
      <c r="D25" s="7">
        <v>0</v>
      </c>
      <c r="E25" s="134">
        <v>7449630</v>
      </c>
      <c r="F25" s="141">
        <f t="shared" si="0"/>
        <v>7449630</v>
      </c>
      <c r="G25" s="5"/>
    </row>
    <row r="26" spans="1:7" ht="17.100000000000001" customHeight="1">
      <c r="A26" s="18"/>
      <c r="B26" s="19"/>
      <c r="C26" s="61" t="s">
        <v>106</v>
      </c>
      <c r="D26" s="15">
        <v>0</v>
      </c>
      <c r="E26" s="136">
        <v>18000000</v>
      </c>
      <c r="F26" s="142">
        <f t="shared" si="0"/>
        <v>18000000</v>
      </c>
      <c r="G26" s="129"/>
    </row>
    <row r="27" spans="1:7" ht="44.25" customHeight="1">
      <c r="A27" s="120" t="s">
        <v>83</v>
      </c>
      <c r="B27" s="120"/>
      <c r="C27" s="120"/>
      <c r="D27" s="120"/>
      <c r="E27" s="120"/>
      <c r="F27" s="120"/>
      <c r="G27" s="120"/>
    </row>
    <row r="28" spans="1:7" ht="22.5" customHeight="1">
      <c r="A28" s="92" t="s">
        <v>82</v>
      </c>
      <c r="B28" s="62"/>
      <c r="C28" s="20"/>
      <c r="F28" s="21"/>
      <c r="G28" s="4" t="s">
        <v>28</v>
      </c>
    </row>
    <row r="29" spans="1:7" ht="20.25" customHeight="1">
      <c r="A29" s="53" t="s">
        <v>6</v>
      </c>
      <c r="B29" s="54" t="s">
        <v>7</v>
      </c>
      <c r="C29" s="54" t="s">
        <v>8</v>
      </c>
      <c r="D29" s="55" t="s">
        <v>48</v>
      </c>
      <c r="E29" s="131" t="s">
        <v>47</v>
      </c>
      <c r="F29" s="54" t="s">
        <v>4</v>
      </c>
      <c r="G29" s="56" t="s">
        <v>5</v>
      </c>
    </row>
    <row r="30" spans="1:7" s="147" customFormat="1" ht="18" customHeight="1">
      <c r="A30" s="143" t="s">
        <v>9</v>
      </c>
      <c r="B30" s="144"/>
      <c r="C30" s="145"/>
      <c r="D30" s="135">
        <f>D31+D63+D67+D70+D49</f>
        <v>257964630</v>
      </c>
      <c r="E30" s="135">
        <f>E31+E63+E67+E70+E49</f>
        <v>318569630</v>
      </c>
      <c r="F30" s="155">
        <f t="shared" ref="F30:F47" si="1">E30-D30</f>
        <v>60605000</v>
      </c>
      <c r="G30" s="156"/>
    </row>
    <row r="31" spans="1:7" s="147" customFormat="1" ht="18" customHeight="1">
      <c r="A31" s="148" t="s">
        <v>10</v>
      </c>
      <c r="B31" s="152"/>
      <c r="C31" s="157"/>
      <c r="D31" s="137">
        <f>D39+D42+D32</f>
        <v>189203940</v>
      </c>
      <c r="E31" s="137">
        <f>E39+E42+E32</f>
        <v>267634610</v>
      </c>
      <c r="F31" s="155">
        <f>E31-D31</f>
        <v>78430670</v>
      </c>
      <c r="G31" s="158"/>
    </row>
    <row r="32" spans="1:7" ht="18" customHeight="1">
      <c r="A32" s="12"/>
      <c r="B32" s="6" t="s">
        <v>27</v>
      </c>
      <c r="C32" s="8"/>
      <c r="D32" s="138">
        <f>SUM(D33:D38)</f>
        <v>141168940</v>
      </c>
      <c r="E32" s="138">
        <f>SUM(E33:E38)</f>
        <v>209292610</v>
      </c>
      <c r="F32" s="23">
        <f>E32-D32</f>
        <v>68123670</v>
      </c>
      <c r="G32" s="24"/>
    </row>
    <row r="33" spans="1:7" ht="18" customHeight="1">
      <c r="A33" s="12"/>
      <c r="B33" s="17"/>
      <c r="C33" s="58" t="s">
        <v>111</v>
      </c>
      <c r="D33" s="25">
        <v>113650000</v>
      </c>
      <c r="E33" s="138">
        <v>151200000</v>
      </c>
      <c r="F33" s="23">
        <f t="shared" ref="F33:F37" si="2">E33-D33</f>
        <v>37550000</v>
      </c>
      <c r="G33" s="24"/>
    </row>
    <row r="34" spans="1:7" ht="18" customHeight="1">
      <c r="A34" s="12"/>
      <c r="B34" s="17"/>
      <c r="C34" s="58" t="s">
        <v>112</v>
      </c>
      <c r="D34" s="25">
        <v>6273000</v>
      </c>
      <c r="E34" s="138">
        <v>22116000</v>
      </c>
      <c r="F34" s="23">
        <f t="shared" si="2"/>
        <v>15843000</v>
      </c>
      <c r="G34" s="24"/>
    </row>
    <row r="35" spans="1:7" ht="18" customHeight="1">
      <c r="A35" s="12"/>
      <c r="B35" s="17"/>
      <c r="C35" s="58" t="s">
        <v>113</v>
      </c>
      <c r="D35" s="25">
        <v>0</v>
      </c>
      <c r="E35" s="138">
        <v>5500000</v>
      </c>
      <c r="F35" s="23">
        <f t="shared" si="2"/>
        <v>5500000</v>
      </c>
      <c r="G35" s="24"/>
    </row>
    <row r="36" spans="1:7" ht="18" customHeight="1">
      <c r="A36" s="12"/>
      <c r="B36" s="17"/>
      <c r="C36" s="58" t="s">
        <v>114</v>
      </c>
      <c r="D36" s="25">
        <v>9660300</v>
      </c>
      <c r="E36" s="138">
        <v>14043000</v>
      </c>
      <c r="F36" s="23">
        <f t="shared" si="2"/>
        <v>4382700</v>
      </c>
      <c r="G36" s="24"/>
    </row>
    <row r="37" spans="1:7" ht="18" customHeight="1">
      <c r="A37" s="12"/>
      <c r="B37" s="17"/>
      <c r="C37" s="63" t="s">
        <v>115</v>
      </c>
      <c r="D37" s="27">
        <v>10685640</v>
      </c>
      <c r="E37" s="139">
        <v>15533610</v>
      </c>
      <c r="F37" s="29">
        <f t="shared" si="2"/>
        <v>4847970</v>
      </c>
      <c r="G37" s="30"/>
    </row>
    <row r="38" spans="1:7" ht="18" customHeight="1">
      <c r="A38" s="12"/>
      <c r="B38" s="17"/>
      <c r="C38" s="63" t="s">
        <v>116</v>
      </c>
      <c r="D38" s="27">
        <v>900000</v>
      </c>
      <c r="E38" s="139">
        <v>900000</v>
      </c>
      <c r="F38" s="29">
        <f t="shared" ref="F38" si="3">E38-D38</f>
        <v>0</v>
      </c>
      <c r="G38" s="30"/>
    </row>
    <row r="39" spans="1:7" ht="18" customHeight="1">
      <c r="A39" s="12"/>
      <c r="B39" s="6" t="s">
        <v>11</v>
      </c>
      <c r="C39" s="8"/>
      <c r="D39" s="138">
        <f>D40+D41</f>
        <v>3000000</v>
      </c>
      <c r="E39" s="138">
        <f>E40+E41</f>
        <v>1200000</v>
      </c>
      <c r="F39" s="23">
        <f t="shared" si="1"/>
        <v>-1800000</v>
      </c>
      <c r="G39" s="24"/>
    </row>
    <row r="40" spans="1:7" ht="18" customHeight="1">
      <c r="A40" s="12"/>
      <c r="B40" s="26"/>
      <c r="C40" s="58" t="s">
        <v>12</v>
      </c>
      <c r="D40" s="25">
        <v>1400000</v>
      </c>
      <c r="E40" s="138">
        <v>600000</v>
      </c>
      <c r="F40" s="23">
        <f t="shared" si="1"/>
        <v>-800000</v>
      </c>
      <c r="G40" s="24"/>
    </row>
    <row r="41" spans="1:7" ht="18" customHeight="1">
      <c r="A41" s="12"/>
      <c r="B41" s="11"/>
      <c r="C41" s="58" t="s">
        <v>125</v>
      </c>
      <c r="D41" s="25">
        <v>1600000</v>
      </c>
      <c r="E41" s="138">
        <v>600000</v>
      </c>
      <c r="F41" s="23">
        <f t="shared" si="1"/>
        <v>-1000000</v>
      </c>
      <c r="G41" s="24"/>
    </row>
    <row r="42" spans="1:7" ht="18" customHeight="1">
      <c r="A42" s="12"/>
      <c r="B42" s="6" t="s">
        <v>13</v>
      </c>
      <c r="C42" s="59"/>
      <c r="D42" s="138">
        <f>D43+D44+D45+D48+D46+D47</f>
        <v>45035000</v>
      </c>
      <c r="E42" s="138">
        <f>E43+E44+E45+E48+E46+E47</f>
        <v>57142000</v>
      </c>
      <c r="F42" s="23">
        <f t="shared" si="1"/>
        <v>12107000</v>
      </c>
      <c r="G42" s="24"/>
    </row>
    <row r="43" spans="1:7" ht="18" customHeight="1">
      <c r="A43" s="12"/>
      <c r="B43" s="17"/>
      <c r="C43" s="58" t="s">
        <v>14</v>
      </c>
      <c r="D43" s="25">
        <v>300000</v>
      </c>
      <c r="E43" s="138">
        <v>280000</v>
      </c>
      <c r="F43" s="23">
        <f t="shared" si="1"/>
        <v>-20000</v>
      </c>
      <c r="G43" s="24"/>
    </row>
    <row r="44" spans="1:7" ht="18" customHeight="1">
      <c r="A44" s="12"/>
      <c r="B44" s="17"/>
      <c r="C44" s="58" t="s">
        <v>15</v>
      </c>
      <c r="D44" s="25">
        <v>14960000</v>
      </c>
      <c r="E44" s="138">
        <v>13332000</v>
      </c>
      <c r="F44" s="23">
        <f t="shared" si="1"/>
        <v>-1628000</v>
      </c>
      <c r="G44" s="24"/>
    </row>
    <row r="45" spans="1:7" ht="18" customHeight="1">
      <c r="A45" s="12"/>
      <c r="B45" s="17"/>
      <c r="C45" s="58" t="s">
        <v>16</v>
      </c>
      <c r="D45" s="25">
        <v>5300000</v>
      </c>
      <c r="E45" s="138">
        <v>5760000</v>
      </c>
      <c r="F45" s="23">
        <f t="shared" si="1"/>
        <v>460000</v>
      </c>
      <c r="G45" s="24"/>
    </row>
    <row r="46" spans="1:7" ht="18" customHeight="1">
      <c r="A46" s="12"/>
      <c r="B46" s="17"/>
      <c r="C46" s="58" t="s">
        <v>17</v>
      </c>
      <c r="D46" s="25">
        <v>4490000</v>
      </c>
      <c r="E46" s="138">
        <v>5190000</v>
      </c>
      <c r="F46" s="23">
        <f t="shared" si="1"/>
        <v>700000</v>
      </c>
      <c r="G46" s="24"/>
    </row>
    <row r="47" spans="1:7" ht="18" customHeight="1">
      <c r="A47" s="12"/>
      <c r="B47" s="17"/>
      <c r="C47" s="63" t="s">
        <v>18</v>
      </c>
      <c r="D47" s="27">
        <v>7000000</v>
      </c>
      <c r="E47" s="139">
        <v>16400000</v>
      </c>
      <c r="F47" s="29">
        <f t="shared" si="1"/>
        <v>9400000</v>
      </c>
      <c r="G47" s="30"/>
    </row>
    <row r="48" spans="1:7" ht="18" customHeight="1">
      <c r="A48" s="12"/>
      <c r="B48" s="17"/>
      <c r="C48" s="63" t="s">
        <v>117</v>
      </c>
      <c r="D48" s="27">
        <v>12985000</v>
      </c>
      <c r="E48" s="139">
        <v>16180000</v>
      </c>
      <c r="F48" s="29">
        <f t="shared" ref="F48" si="4">E48-D48</f>
        <v>3195000</v>
      </c>
      <c r="G48" s="30"/>
    </row>
    <row r="49" spans="1:7" s="147" customFormat="1" ht="18" customHeight="1">
      <c r="A49" s="148" t="s">
        <v>124</v>
      </c>
      <c r="B49" s="159"/>
      <c r="C49" s="150"/>
      <c r="D49" s="137">
        <f>D50+D55</f>
        <v>37135000</v>
      </c>
      <c r="E49" s="137">
        <f>E50+E55</f>
        <v>29535000</v>
      </c>
      <c r="F49" s="155">
        <f t="shared" ref="F49:F54" si="5">E49-D49</f>
        <v>-7600000</v>
      </c>
      <c r="G49" s="158"/>
    </row>
    <row r="50" spans="1:7" ht="18" customHeight="1">
      <c r="A50" s="10"/>
      <c r="B50" s="6" t="s">
        <v>118</v>
      </c>
      <c r="C50" s="59"/>
      <c r="D50" s="138">
        <f>D51+D52+D53+D54</f>
        <v>21350000</v>
      </c>
      <c r="E50" s="138">
        <f>E51+E52+E53+E54</f>
        <v>20775000</v>
      </c>
      <c r="F50" s="23">
        <f>E50-D50</f>
        <v>-575000</v>
      </c>
      <c r="G50" s="24"/>
    </row>
    <row r="51" spans="1:7" ht="18" customHeight="1">
      <c r="A51" s="10"/>
      <c r="B51" s="26"/>
      <c r="C51" s="58" t="s">
        <v>119</v>
      </c>
      <c r="D51" s="25">
        <v>15000000</v>
      </c>
      <c r="E51" s="138">
        <v>18825000</v>
      </c>
      <c r="F51" s="23">
        <f t="shared" si="5"/>
        <v>3825000</v>
      </c>
      <c r="G51" s="5"/>
    </row>
    <row r="52" spans="1:7" ht="18" customHeight="1">
      <c r="A52" s="10"/>
      <c r="B52" s="26"/>
      <c r="C52" s="58" t="s">
        <v>120</v>
      </c>
      <c r="D52" s="25">
        <v>5000000</v>
      </c>
      <c r="E52" s="138">
        <v>1000000</v>
      </c>
      <c r="F52" s="23">
        <f t="shared" si="5"/>
        <v>-4000000</v>
      </c>
      <c r="G52" s="24"/>
    </row>
    <row r="53" spans="1:7" ht="18" customHeight="1">
      <c r="A53" s="10"/>
      <c r="B53" s="26"/>
      <c r="C53" s="58" t="s">
        <v>121</v>
      </c>
      <c r="D53" s="25">
        <v>1200000</v>
      </c>
      <c r="E53" s="138">
        <v>800000</v>
      </c>
      <c r="F53" s="23">
        <f t="shared" si="5"/>
        <v>-400000</v>
      </c>
      <c r="G53" s="24"/>
    </row>
    <row r="54" spans="1:7" ht="18" customHeight="1">
      <c r="A54" s="10"/>
      <c r="B54" s="26"/>
      <c r="C54" s="58" t="s">
        <v>122</v>
      </c>
      <c r="D54" s="25">
        <v>150000</v>
      </c>
      <c r="E54" s="138">
        <v>150000</v>
      </c>
      <c r="F54" s="23">
        <f t="shared" si="5"/>
        <v>0</v>
      </c>
      <c r="G54" s="24"/>
    </row>
    <row r="55" spans="1:7" ht="18" customHeight="1">
      <c r="A55" s="10"/>
      <c r="B55" s="6" t="s">
        <v>123</v>
      </c>
      <c r="C55" s="59"/>
      <c r="D55" s="138">
        <f>D56+D57+D58+D59+D60+D61+D62</f>
        <v>15785000</v>
      </c>
      <c r="E55" s="138">
        <f>E56+E57+E58+E59+E60+E61+E62</f>
        <v>8760000</v>
      </c>
      <c r="F55" s="23">
        <f>E55-D55</f>
        <v>-7025000</v>
      </c>
      <c r="G55" s="24"/>
    </row>
    <row r="56" spans="1:7" ht="18" customHeight="1">
      <c r="A56" s="10"/>
      <c r="B56" s="26"/>
      <c r="C56" s="58" t="s">
        <v>126</v>
      </c>
      <c r="D56" s="25">
        <v>80000</v>
      </c>
      <c r="E56" s="138">
        <v>300000</v>
      </c>
      <c r="F56" s="23">
        <f t="shared" ref="F56:F59" si="6">E56-D56</f>
        <v>220000</v>
      </c>
      <c r="G56" s="5"/>
    </row>
    <row r="57" spans="1:7" ht="18" customHeight="1">
      <c r="A57" s="10"/>
      <c r="B57" s="26"/>
      <c r="C57" s="58" t="s">
        <v>127</v>
      </c>
      <c r="D57" s="25">
        <v>5240000</v>
      </c>
      <c r="E57" s="138">
        <v>4050000</v>
      </c>
      <c r="F57" s="23">
        <f t="shared" si="6"/>
        <v>-1190000</v>
      </c>
      <c r="G57" s="24"/>
    </row>
    <row r="58" spans="1:7" ht="18" customHeight="1">
      <c r="A58" s="10"/>
      <c r="B58" s="26"/>
      <c r="C58" s="58" t="s">
        <v>128</v>
      </c>
      <c r="D58" s="25">
        <v>120000</v>
      </c>
      <c r="E58" s="138">
        <v>150000</v>
      </c>
      <c r="F58" s="23">
        <f t="shared" si="6"/>
        <v>30000</v>
      </c>
      <c r="G58" s="24"/>
    </row>
    <row r="59" spans="1:7" ht="18" customHeight="1">
      <c r="A59" s="10"/>
      <c r="B59" s="26"/>
      <c r="C59" s="58" t="s">
        <v>129</v>
      </c>
      <c r="D59" s="25">
        <v>4000000</v>
      </c>
      <c r="E59" s="138">
        <v>600000</v>
      </c>
      <c r="F59" s="23">
        <f t="shared" si="6"/>
        <v>-3400000</v>
      </c>
      <c r="G59" s="24"/>
    </row>
    <row r="60" spans="1:7" ht="18" customHeight="1">
      <c r="A60" s="10"/>
      <c r="B60" s="26"/>
      <c r="C60" s="58" t="s">
        <v>130</v>
      </c>
      <c r="D60" s="25">
        <v>2090000</v>
      </c>
      <c r="E60" s="138">
        <v>790000</v>
      </c>
      <c r="F60" s="23">
        <f t="shared" ref="F60:F63" si="7">E60-D60</f>
        <v>-1300000</v>
      </c>
      <c r="G60" s="5"/>
    </row>
    <row r="61" spans="1:7" ht="18" customHeight="1">
      <c r="A61" s="10"/>
      <c r="B61" s="26"/>
      <c r="C61" s="58" t="s">
        <v>131</v>
      </c>
      <c r="D61" s="25">
        <v>1755000</v>
      </c>
      <c r="E61" s="138">
        <v>1870000</v>
      </c>
      <c r="F61" s="23">
        <f t="shared" si="7"/>
        <v>115000</v>
      </c>
      <c r="G61" s="24"/>
    </row>
    <row r="62" spans="1:7" ht="18" customHeight="1">
      <c r="A62" s="10"/>
      <c r="B62" s="26"/>
      <c r="C62" s="58" t="s">
        <v>132</v>
      </c>
      <c r="D62" s="25">
        <v>2500000</v>
      </c>
      <c r="E62" s="138">
        <v>1000000</v>
      </c>
      <c r="F62" s="23">
        <f t="shared" si="7"/>
        <v>-1500000</v>
      </c>
      <c r="G62" s="24"/>
    </row>
    <row r="63" spans="1:7" s="147" customFormat="1" ht="18" customHeight="1">
      <c r="A63" s="148" t="s">
        <v>107</v>
      </c>
      <c r="B63" s="159"/>
      <c r="C63" s="150"/>
      <c r="D63" s="137">
        <f>D64</f>
        <v>6000000</v>
      </c>
      <c r="E63" s="137">
        <f>E64</f>
        <v>1300000</v>
      </c>
      <c r="F63" s="155">
        <f t="shared" si="7"/>
        <v>-4700000</v>
      </c>
      <c r="G63" s="158"/>
    </row>
    <row r="64" spans="1:7" ht="18" customHeight="1">
      <c r="A64" s="10"/>
      <c r="B64" s="6" t="s">
        <v>108</v>
      </c>
      <c r="C64" s="59"/>
      <c r="D64" s="138">
        <f>D65+D66</f>
        <v>6000000</v>
      </c>
      <c r="E64" s="138">
        <f>E65+E66</f>
        <v>1300000</v>
      </c>
      <c r="F64" s="23">
        <f>E64-D64</f>
        <v>-4700000</v>
      </c>
      <c r="G64" s="24"/>
    </row>
    <row r="65" spans="1:7" ht="18" customHeight="1">
      <c r="A65" s="10"/>
      <c r="B65" s="26"/>
      <c r="C65" s="58" t="s">
        <v>109</v>
      </c>
      <c r="D65" s="25">
        <v>4200000</v>
      </c>
      <c r="E65" s="138">
        <v>200000</v>
      </c>
      <c r="F65" s="23">
        <f t="shared" ref="F65:F66" si="8">E65-D65</f>
        <v>-4000000</v>
      </c>
      <c r="G65" s="5"/>
    </row>
    <row r="66" spans="1:7" ht="18" customHeight="1">
      <c r="A66" s="10"/>
      <c r="B66" s="26"/>
      <c r="C66" s="58" t="s">
        <v>110</v>
      </c>
      <c r="D66" s="138">
        <v>1800000</v>
      </c>
      <c r="E66" s="138">
        <v>1100000</v>
      </c>
      <c r="F66" s="23">
        <f t="shared" si="8"/>
        <v>-700000</v>
      </c>
      <c r="G66" s="24"/>
    </row>
    <row r="67" spans="1:7" s="147" customFormat="1" ht="18" customHeight="1">
      <c r="A67" s="148" t="s">
        <v>133</v>
      </c>
      <c r="B67" s="152"/>
      <c r="C67" s="150"/>
      <c r="D67" s="22">
        <v>176060</v>
      </c>
      <c r="E67" s="137">
        <f>E68</f>
        <v>100020</v>
      </c>
      <c r="F67" s="155">
        <f>E67-D67</f>
        <v>-76040</v>
      </c>
      <c r="G67" s="158"/>
    </row>
    <row r="68" spans="1:7" ht="18" customHeight="1">
      <c r="A68" s="10"/>
      <c r="B68" s="6" t="s">
        <v>135</v>
      </c>
      <c r="C68" s="65"/>
      <c r="D68" s="28">
        <v>176060</v>
      </c>
      <c r="E68" s="139">
        <v>100020</v>
      </c>
      <c r="F68" s="29">
        <f>E68-D68</f>
        <v>-76040</v>
      </c>
      <c r="G68" s="30"/>
    </row>
    <row r="69" spans="1:7" ht="18" customHeight="1">
      <c r="A69" s="12"/>
      <c r="B69" s="66"/>
      <c r="C69" s="64" t="s">
        <v>136</v>
      </c>
      <c r="D69" s="28">
        <v>176060</v>
      </c>
      <c r="E69" s="139">
        <v>100020</v>
      </c>
      <c r="F69" s="29">
        <f>E69-D69</f>
        <v>-76040</v>
      </c>
      <c r="G69" s="67"/>
    </row>
    <row r="70" spans="1:7" s="147" customFormat="1" ht="18" customHeight="1">
      <c r="A70" s="148" t="s">
        <v>134</v>
      </c>
      <c r="B70" s="152"/>
      <c r="C70" s="150"/>
      <c r="D70" s="22">
        <v>25449630</v>
      </c>
      <c r="E70" s="137">
        <f>E71</f>
        <v>20000000</v>
      </c>
      <c r="F70" s="155">
        <f>E70-D70</f>
        <v>-5449630</v>
      </c>
      <c r="G70" s="158"/>
    </row>
    <row r="71" spans="1:7" ht="18" customHeight="1">
      <c r="A71" s="10"/>
      <c r="B71" s="6" t="s">
        <v>137</v>
      </c>
      <c r="C71" s="65"/>
      <c r="D71" s="28">
        <v>25449630</v>
      </c>
      <c r="E71" s="139">
        <v>20000000</v>
      </c>
      <c r="F71" s="29">
        <f>E71-D71</f>
        <v>-5449630</v>
      </c>
      <c r="G71" s="30"/>
    </row>
    <row r="72" spans="1:7" ht="18" customHeight="1">
      <c r="A72" s="18"/>
      <c r="B72" s="33"/>
      <c r="C72" s="61" t="s">
        <v>138</v>
      </c>
      <c r="D72" s="31">
        <v>25449630</v>
      </c>
      <c r="E72" s="140">
        <v>20000000</v>
      </c>
      <c r="F72" s="32">
        <f>E72-D72</f>
        <v>-5449630</v>
      </c>
      <c r="G72" s="128"/>
    </row>
  </sheetData>
  <mergeCells count="4">
    <mergeCell ref="A1:G1"/>
    <mergeCell ref="A4:C4"/>
    <mergeCell ref="A27:G27"/>
    <mergeCell ref="A30:C30"/>
  </mergeCells>
  <phoneticPr fontId="2" type="noConversion"/>
  <pageMargins left="0.39370078740157483" right="0.39370078740157483" top="0.74803149606299213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표지</vt:lpstr>
      <vt:lpstr>본예산 총칙</vt:lpstr>
      <vt:lpstr>총괄</vt:lpstr>
      <vt:lpstr>본예산</vt:lpstr>
      <vt:lpstr>'본예산 총칙'!Print_Area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PC02</cp:lastModifiedBy>
  <cp:lastPrinted>2014-12-23T01:03:09Z</cp:lastPrinted>
  <dcterms:created xsi:type="dcterms:W3CDTF">2013-12-20T00:25:26Z</dcterms:created>
  <dcterms:modified xsi:type="dcterms:W3CDTF">2015-01-14T09:00:29Z</dcterms:modified>
</cp:coreProperties>
</file>