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25" windowWidth="19320" windowHeight="9195"/>
  </bookViews>
  <sheets>
    <sheet name="예산총괄표" sheetId="3" r:id="rId1"/>
  </sheets>
  <calcPr calcId="125725"/>
</workbook>
</file>

<file path=xl/calcChain.xml><?xml version="1.0" encoding="utf-8"?>
<calcChain xmlns="http://schemas.openxmlformats.org/spreadsheetml/2006/main">
  <c r="L6" i="3"/>
  <c r="L7"/>
  <c r="L29"/>
  <c r="L35"/>
  <c r="L42"/>
  <c r="L43"/>
  <c r="E7" l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6"/>
  <c r="K35" l="1"/>
  <c r="M19"/>
  <c r="M20"/>
  <c r="M21"/>
  <c r="M22"/>
  <c r="M25"/>
  <c r="M26"/>
  <c r="M27"/>
  <c r="M30"/>
  <c r="M31"/>
  <c r="M32"/>
  <c r="M33"/>
  <c r="M34"/>
  <c r="M36"/>
  <c r="M37"/>
  <c r="M38"/>
  <c r="M44"/>
  <c r="M8"/>
  <c r="M9"/>
  <c r="M10"/>
  <c r="M11"/>
  <c r="M12"/>
  <c r="M13"/>
  <c r="M15"/>
  <c r="M16"/>
  <c r="M17"/>
  <c r="K7"/>
  <c r="F11"/>
  <c r="F12"/>
  <c r="F15"/>
  <c r="F16"/>
  <c r="F19"/>
  <c r="F22"/>
  <c r="F25"/>
  <c r="F26"/>
  <c r="F8"/>
  <c r="D10"/>
  <c r="D9" s="1"/>
  <c r="M35"/>
  <c r="K43"/>
  <c r="K42"/>
  <c r="M41"/>
  <c r="K40"/>
  <c r="K39" s="1"/>
  <c r="K29"/>
  <c r="L24"/>
  <c r="K24"/>
  <c r="L23"/>
  <c r="D24"/>
  <c r="F24" s="1"/>
  <c r="L18"/>
  <c r="K18"/>
  <c r="D21"/>
  <c r="F21" s="1"/>
  <c r="D18"/>
  <c r="F18" s="1"/>
  <c r="L14"/>
  <c r="K14"/>
  <c r="M14" s="1"/>
  <c r="D14"/>
  <c r="D13" s="1"/>
  <c r="F13" s="1"/>
  <c r="D7"/>
  <c r="D6" s="1"/>
  <c r="M18" l="1"/>
  <c r="F6"/>
  <c r="M24"/>
  <c r="M29"/>
  <c r="M42"/>
  <c r="M43"/>
  <c r="M7"/>
  <c r="D17"/>
  <c r="F17" s="1"/>
  <c r="F7"/>
  <c r="K23"/>
  <c r="M23" s="1"/>
  <c r="F14"/>
  <c r="F10"/>
  <c r="F9"/>
  <c r="L40"/>
  <c r="M40" s="1"/>
  <c r="K28"/>
  <c r="K6"/>
  <c r="M6" s="1"/>
  <c r="D23"/>
  <c r="F23" s="1"/>
  <c r="D20"/>
  <c r="F20" s="1"/>
  <c r="L28"/>
  <c r="L39" l="1"/>
  <c r="M39" s="1"/>
  <c r="M28"/>
  <c r="D5"/>
  <c r="E5"/>
  <c r="K5"/>
  <c r="L5" l="1"/>
  <c r="M5" s="1"/>
  <c r="F5"/>
</calcChain>
</file>

<file path=xl/sharedStrings.xml><?xml version="1.0" encoding="utf-8"?>
<sst xmlns="http://schemas.openxmlformats.org/spreadsheetml/2006/main" count="79" uniqueCount="74">
  <si>
    <t>■ 세입세출 총괄</t>
  </si>
  <si>
    <t>과목</t>
  </si>
  <si>
    <t>관</t>
  </si>
  <si>
    <t>항</t>
    <phoneticPr fontId="2" type="noConversion"/>
  </si>
  <si>
    <t>목</t>
    <phoneticPr fontId="2" type="noConversion"/>
  </si>
  <si>
    <t>세 입 총 계</t>
  </si>
  <si>
    <t>세 출 총 계</t>
  </si>
  <si>
    <t>01 입소자부담금 수입</t>
    <phoneticPr fontId="2" type="noConversion"/>
  </si>
  <si>
    <t>01 사무비</t>
    <phoneticPr fontId="2" type="noConversion"/>
  </si>
  <si>
    <t>11 입소자부담금 수입</t>
    <phoneticPr fontId="2" type="noConversion"/>
  </si>
  <si>
    <t>11 인건비</t>
    <phoneticPr fontId="2" type="noConversion"/>
  </si>
  <si>
    <t xml:space="preserve"> 111 입소자 부담금 수입비용수입</t>
    <phoneticPr fontId="2" type="noConversion"/>
  </si>
  <si>
    <t>111 급여</t>
    <phoneticPr fontId="2" type="noConversion"/>
  </si>
  <si>
    <t>05 후원금수입</t>
    <phoneticPr fontId="2" type="noConversion"/>
  </si>
  <si>
    <t>113 일용잡금</t>
    <phoneticPr fontId="2" type="noConversion"/>
  </si>
  <si>
    <t>51 후원금수입</t>
    <phoneticPr fontId="2" type="noConversion"/>
  </si>
  <si>
    <t>115 퇴직적립금</t>
    <phoneticPr fontId="2" type="noConversion"/>
  </si>
  <si>
    <t>116 사회보험부담금</t>
    <phoneticPr fontId="2" type="noConversion"/>
  </si>
  <si>
    <t>117 기타후생경비</t>
    <phoneticPr fontId="2" type="noConversion"/>
  </si>
  <si>
    <t>08 전입금</t>
    <phoneticPr fontId="2" type="noConversion"/>
  </si>
  <si>
    <t>12 업무추진비</t>
    <phoneticPr fontId="2" type="noConversion"/>
  </si>
  <si>
    <t>71 전입금</t>
    <phoneticPr fontId="2" type="noConversion"/>
  </si>
  <si>
    <t>121 기관운영비</t>
    <phoneticPr fontId="2" type="noConversion"/>
  </si>
  <si>
    <t>711 법인전입금</t>
    <phoneticPr fontId="2" type="noConversion"/>
  </si>
  <si>
    <t>122 직책활동비</t>
    <phoneticPr fontId="2" type="noConversion"/>
  </si>
  <si>
    <t>09 이월금</t>
    <phoneticPr fontId="2" type="noConversion"/>
  </si>
  <si>
    <t>123 회의비</t>
    <phoneticPr fontId="2" type="noConversion"/>
  </si>
  <si>
    <t>91 이월금</t>
    <phoneticPr fontId="2" type="noConversion"/>
  </si>
  <si>
    <t>13 운영비</t>
    <phoneticPr fontId="2" type="noConversion"/>
  </si>
  <si>
    <t>911 전년도이월금</t>
    <phoneticPr fontId="2" type="noConversion"/>
  </si>
  <si>
    <t>131 여비</t>
    <phoneticPr fontId="2" type="noConversion"/>
  </si>
  <si>
    <t>10 잡수입</t>
    <phoneticPr fontId="2" type="noConversion"/>
  </si>
  <si>
    <t>132 수용비및수수료</t>
    <phoneticPr fontId="2" type="noConversion"/>
  </si>
  <si>
    <t>101 잡수입</t>
    <phoneticPr fontId="2" type="noConversion"/>
  </si>
  <si>
    <t>133 공공요금</t>
    <phoneticPr fontId="2" type="noConversion"/>
  </si>
  <si>
    <t>1012 기타예금이자수입</t>
    <phoneticPr fontId="2" type="noConversion"/>
  </si>
  <si>
    <t>134 제세공과금</t>
    <phoneticPr fontId="2" type="noConversion"/>
  </si>
  <si>
    <t>1013 기타잡수입</t>
    <phoneticPr fontId="2" type="noConversion"/>
  </si>
  <si>
    <t>02 재산조성비</t>
    <phoneticPr fontId="2" type="noConversion"/>
  </si>
  <si>
    <t>21 시설비</t>
    <phoneticPr fontId="2" type="noConversion"/>
  </si>
  <si>
    <t>211 시설비</t>
    <phoneticPr fontId="2" type="noConversion"/>
  </si>
  <si>
    <t>212 자산취득비</t>
    <phoneticPr fontId="2" type="noConversion"/>
  </si>
  <si>
    <t>213 시설장비유지비</t>
    <phoneticPr fontId="2" type="noConversion"/>
  </si>
  <si>
    <t>03 사업비</t>
    <phoneticPr fontId="2" type="noConversion"/>
  </si>
  <si>
    <t>31 운영비</t>
    <phoneticPr fontId="2" type="noConversion"/>
  </si>
  <si>
    <t>311 생계비</t>
    <phoneticPr fontId="2" type="noConversion"/>
  </si>
  <si>
    <t>312 수용기관경비</t>
    <phoneticPr fontId="2" type="noConversion"/>
  </si>
  <si>
    <t>313 피복비</t>
    <phoneticPr fontId="2" type="noConversion"/>
  </si>
  <si>
    <t xml:space="preserve">314 의료비 </t>
    <phoneticPr fontId="2" type="noConversion"/>
  </si>
  <si>
    <t>316 연료비</t>
    <phoneticPr fontId="2" type="noConversion"/>
  </si>
  <si>
    <t>33 일반사업비</t>
    <phoneticPr fontId="2" type="noConversion"/>
  </si>
  <si>
    <t>07 잡지출</t>
    <phoneticPr fontId="2" type="noConversion"/>
  </si>
  <si>
    <t>71 잡지출</t>
    <phoneticPr fontId="2" type="noConversion"/>
  </si>
  <si>
    <t>711 잡지출</t>
    <phoneticPr fontId="2" type="noConversion"/>
  </si>
  <si>
    <t>08 예비비</t>
    <phoneticPr fontId="2" type="noConversion"/>
  </si>
  <si>
    <t>81 예비비</t>
    <phoneticPr fontId="2" type="noConversion"/>
  </si>
  <si>
    <t>811 예비비</t>
    <phoneticPr fontId="2" type="noConversion"/>
  </si>
  <si>
    <t>04 보조금수입</t>
    <phoneticPr fontId="1" type="noConversion"/>
  </si>
  <si>
    <t>41 보조금수입</t>
    <phoneticPr fontId="1" type="noConversion"/>
  </si>
  <si>
    <t>112 제수당</t>
    <phoneticPr fontId="1" type="noConversion"/>
  </si>
  <si>
    <t>411 국고보조금 수입</t>
    <phoneticPr fontId="1" type="noConversion"/>
  </si>
  <si>
    <t>412 시도보조금 수입</t>
    <phoneticPr fontId="1" type="noConversion"/>
  </si>
  <si>
    <t xml:space="preserve">2014년
예산액(B) </t>
    <phoneticPr fontId="4" type="noConversion"/>
  </si>
  <si>
    <t>증감
액수(A-B)</t>
    <phoneticPr fontId="2" type="noConversion"/>
  </si>
  <si>
    <t>의료재활사업</t>
    <phoneticPr fontId="1" type="noConversion"/>
  </si>
  <si>
    <t>교육재활사업</t>
    <phoneticPr fontId="2" type="noConversion"/>
  </si>
  <si>
    <t>511지정후원금</t>
    <phoneticPr fontId="2" type="noConversion"/>
  </si>
  <si>
    <t>512비지정후원금</t>
    <phoneticPr fontId="1" type="noConversion"/>
  </si>
  <si>
    <t>기타사업비</t>
    <phoneticPr fontId="1" type="noConversion"/>
  </si>
  <si>
    <t xml:space="preserve">2014년
예산액(B) </t>
    <phoneticPr fontId="4" type="noConversion"/>
  </si>
  <si>
    <t>2014년 2차 
경정예산액(A)</t>
    <phoneticPr fontId="4" type="noConversion"/>
  </si>
  <si>
    <t>2014년 2차          경정예산액(A)</t>
    <phoneticPr fontId="4" type="noConversion"/>
  </si>
  <si>
    <t>(단위:원)</t>
    <phoneticPr fontId="1" type="noConversion"/>
  </si>
  <si>
    <t>2014년도 참좋은우리집 세입 세출 2차 추가경정예산총괄표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</si>
</sst>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b/>
      <u/>
      <sz val="16"/>
      <name val="굴림체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쉼표 [0] 2" xfId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D20" sqref="D20"/>
    </sheetView>
  </sheetViews>
  <sheetFormatPr defaultColWidth="11.625" defaultRowHeight="11.25"/>
  <cols>
    <col min="1" max="1" width="6.25" style="1" customWidth="1"/>
    <col min="2" max="2" width="7.25" style="1" customWidth="1"/>
    <col min="3" max="3" width="19.75" style="1" customWidth="1"/>
    <col min="4" max="4" width="10.625" style="1" customWidth="1"/>
    <col min="5" max="5" width="11.625" style="1"/>
    <col min="6" max="6" width="10.625" style="1" customWidth="1"/>
    <col min="7" max="7" width="1.25" style="1" customWidth="1"/>
    <col min="8" max="8" width="7.875" style="1" customWidth="1"/>
    <col min="9" max="9" width="8.625" style="1" customWidth="1"/>
    <col min="10" max="16384" width="11.625" style="1"/>
  </cols>
  <sheetData>
    <row r="1" spans="1:13" ht="20.25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>
      <c r="A2" s="2" t="s">
        <v>0</v>
      </c>
      <c r="B2" s="2"/>
      <c r="C2" s="2"/>
      <c r="M2" s="27" t="s">
        <v>72</v>
      </c>
    </row>
    <row r="3" spans="1:13" s="3" customFormat="1" ht="11.25" customHeight="1">
      <c r="A3" s="31" t="s">
        <v>1</v>
      </c>
      <c r="B3" s="32"/>
      <c r="C3" s="33"/>
      <c r="D3" s="34" t="s">
        <v>70</v>
      </c>
      <c r="E3" s="34" t="s">
        <v>69</v>
      </c>
      <c r="F3" s="36" t="s">
        <v>63</v>
      </c>
      <c r="H3" s="31" t="s">
        <v>1</v>
      </c>
      <c r="I3" s="32"/>
      <c r="J3" s="33"/>
      <c r="K3" s="34" t="s">
        <v>71</v>
      </c>
      <c r="L3" s="34" t="s">
        <v>62</v>
      </c>
      <c r="M3" s="36" t="s">
        <v>63</v>
      </c>
    </row>
    <row r="4" spans="1:13" s="3" customFormat="1">
      <c r="A4" s="4" t="s">
        <v>2</v>
      </c>
      <c r="B4" s="5" t="s">
        <v>3</v>
      </c>
      <c r="C4" s="6" t="s">
        <v>4</v>
      </c>
      <c r="D4" s="35"/>
      <c r="E4" s="35"/>
      <c r="F4" s="37"/>
      <c r="H4" s="7" t="s">
        <v>2</v>
      </c>
      <c r="I4" s="8" t="s">
        <v>3</v>
      </c>
      <c r="J4" s="8" t="s">
        <v>4</v>
      </c>
      <c r="K4" s="35"/>
      <c r="L4" s="35"/>
      <c r="M4" s="37"/>
    </row>
    <row r="5" spans="1:13">
      <c r="A5" s="7" t="s">
        <v>5</v>
      </c>
      <c r="B5" s="9"/>
      <c r="C5" s="5"/>
      <c r="D5" s="10">
        <f>D6+D13+D17+D20+D23+D9</f>
        <v>148741814</v>
      </c>
      <c r="E5" s="10">
        <f>E6+E9+E13+E17+E20+E23</f>
        <v>148741814</v>
      </c>
      <c r="F5" s="10">
        <f>D5-E5</f>
        <v>0</v>
      </c>
      <c r="H5" s="7" t="s">
        <v>6</v>
      </c>
      <c r="I5" s="9"/>
      <c r="J5" s="5"/>
      <c r="K5" s="10">
        <f>K6+K23+K28+K39+K42</f>
        <v>148741814</v>
      </c>
      <c r="L5" s="10">
        <f>L6+L23+L28+L39+L42</f>
        <v>148741814</v>
      </c>
      <c r="M5" s="10">
        <f>K5-L5</f>
        <v>0</v>
      </c>
    </row>
    <row r="6" spans="1:13">
      <c r="A6" s="28" t="s">
        <v>7</v>
      </c>
      <c r="B6" s="29"/>
      <c r="C6" s="29"/>
      <c r="D6" s="10">
        <f>D7</f>
        <v>33300690</v>
      </c>
      <c r="E6" s="10">
        <f>D6</f>
        <v>33300690</v>
      </c>
      <c r="F6" s="10">
        <f t="shared" ref="F6:F7" si="0">D6-E6</f>
        <v>0</v>
      </c>
      <c r="H6" s="28" t="s">
        <v>8</v>
      </c>
      <c r="I6" s="29"/>
      <c r="J6" s="29"/>
      <c r="K6" s="10">
        <f>K7+K14+K18</f>
        <v>98702350</v>
      </c>
      <c r="L6" s="10">
        <f>L7+L14+L18</f>
        <v>98702350</v>
      </c>
      <c r="M6" s="10">
        <f t="shared" ref="M6:M44" si="1">K6-L6</f>
        <v>0</v>
      </c>
    </row>
    <row r="7" spans="1:13">
      <c r="A7" s="13"/>
      <c r="B7" s="29" t="s">
        <v>9</v>
      </c>
      <c r="C7" s="29"/>
      <c r="D7" s="10">
        <f>SUM(D8:D8)</f>
        <v>33300690</v>
      </c>
      <c r="E7" s="10">
        <f t="shared" ref="E7:E26" si="2">D7</f>
        <v>33300690</v>
      </c>
      <c r="F7" s="10">
        <f t="shared" si="0"/>
        <v>0</v>
      </c>
      <c r="H7" s="13"/>
      <c r="I7" s="29" t="s">
        <v>10</v>
      </c>
      <c r="J7" s="29"/>
      <c r="K7" s="10">
        <f>K8+K9+K10+K11+K12+K13</f>
        <v>83762350</v>
      </c>
      <c r="L7" s="10">
        <f>SUM(L8:L13)</f>
        <v>79762350</v>
      </c>
      <c r="M7" s="10">
        <f t="shared" si="1"/>
        <v>4000000</v>
      </c>
    </row>
    <row r="8" spans="1:13">
      <c r="A8" s="13"/>
      <c r="B8" s="14"/>
      <c r="C8" s="15" t="s">
        <v>11</v>
      </c>
      <c r="D8" s="10">
        <v>33300690</v>
      </c>
      <c r="E8" s="10">
        <f t="shared" si="2"/>
        <v>33300690</v>
      </c>
      <c r="F8" s="10">
        <f>D8-E8</f>
        <v>0</v>
      </c>
      <c r="H8" s="13"/>
      <c r="I8" s="14"/>
      <c r="J8" s="5" t="s">
        <v>12</v>
      </c>
      <c r="K8" s="10">
        <v>50634720</v>
      </c>
      <c r="L8" s="10">
        <v>50634720</v>
      </c>
      <c r="M8" s="10">
        <f t="shared" si="1"/>
        <v>0</v>
      </c>
    </row>
    <row r="9" spans="1:13">
      <c r="A9" s="22" t="s">
        <v>57</v>
      </c>
      <c r="B9" s="9"/>
      <c r="C9" s="15"/>
      <c r="D9" s="10">
        <f>D10</f>
        <v>48683760</v>
      </c>
      <c r="E9" s="10">
        <f t="shared" si="2"/>
        <v>48683760</v>
      </c>
      <c r="F9" s="10">
        <f t="shared" ref="F9:F26" si="3">D9-E9</f>
        <v>0</v>
      </c>
      <c r="H9" s="23"/>
      <c r="I9" s="14"/>
      <c r="J9" s="12" t="s">
        <v>59</v>
      </c>
      <c r="K9" s="10">
        <v>15134880</v>
      </c>
      <c r="L9" s="10">
        <v>15134880</v>
      </c>
      <c r="M9" s="10">
        <f t="shared" si="1"/>
        <v>0</v>
      </c>
    </row>
    <row r="10" spans="1:13">
      <c r="A10" s="23"/>
      <c r="B10" s="11" t="s">
        <v>58</v>
      </c>
      <c r="C10" s="15"/>
      <c r="D10" s="10">
        <f>D11+D12</f>
        <v>48683760</v>
      </c>
      <c r="E10" s="10">
        <f t="shared" si="2"/>
        <v>48683760</v>
      </c>
      <c r="F10" s="10">
        <f t="shared" si="3"/>
        <v>0</v>
      </c>
      <c r="H10" s="13"/>
      <c r="I10" s="14"/>
      <c r="J10" s="5" t="s">
        <v>14</v>
      </c>
      <c r="K10" s="10">
        <v>4000000</v>
      </c>
      <c r="L10" s="10">
        <v>0</v>
      </c>
      <c r="M10" s="10">
        <f t="shared" si="1"/>
        <v>4000000</v>
      </c>
    </row>
    <row r="11" spans="1:13">
      <c r="A11" s="23"/>
      <c r="B11" s="14"/>
      <c r="C11" s="12" t="s">
        <v>60</v>
      </c>
      <c r="D11" s="10">
        <v>17745500</v>
      </c>
      <c r="E11" s="10">
        <f t="shared" si="2"/>
        <v>17745500</v>
      </c>
      <c r="F11" s="10">
        <f t="shared" si="3"/>
        <v>0</v>
      </c>
      <c r="H11" s="13"/>
      <c r="I11" s="14"/>
      <c r="J11" s="5" t="s">
        <v>16</v>
      </c>
      <c r="K11" s="10">
        <v>6453900</v>
      </c>
      <c r="L11" s="10">
        <v>6453900</v>
      </c>
      <c r="M11" s="10">
        <f t="shared" si="1"/>
        <v>0</v>
      </c>
    </row>
    <row r="12" spans="1:13">
      <c r="A12" s="23"/>
      <c r="B12" s="14"/>
      <c r="C12" s="12" t="s">
        <v>61</v>
      </c>
      <c r="D12" s="10">
        <v>30938260</v>
      </c>
      <c r="E12" s="10">
        <f t="shared" si="2"/>
        <v>30938260</v>
      </c>
      <c r="F12" s="10">
        <f t="shared" si="3"/>
        <v>0</v>
      </c>
      <c r="H12" s="13"/>
      <c r="I12" s="14"/>
      <c r="J12" s="5" t="s">
        <v>17</v>
      </c>
      <c r="K12" s="10">
        <v>6038850</v>
      </c>
      <c r="L12" s="10">
        <v>6038850</v>
      </c>
      <c r="M12" s="10">
        <f t="shared" si="1"/>
        <v>0</v>
      </c>
    </row>
    <row r="13" spans="1:13">
      <c r="A13" s="28" t="s">
        <v>13</v>
      </c>
      <c r="B13" s="29"/>
      <c r="C13" s="29"/>
      <c r="D13" s="10">
        <f>D14</f>
        <v>32177000</v>
      </c>
      <c r="E13" s="10">
        <f t="shared" si="2"/>
        <v>32177000</v>
      </c>
      <c r="F13" s="10">
        <f t="shared" si="3"/>
        <v>0</v>
      </c>
      <c r="H13" s="13"/>
      <c r="I13" s="14"/>
      <c r="J13" s="16" t="s">
        <v>18</v>
      </c>
      <c r="K13" s="17">
        <v>1500000</v>
      </c>
      <c r="L13" s="17">
        <v>1500000</v>
      </c>
      <c r="M13" s="10">
        <f t="shared" si="1"/>
        <v>0</v>
      </c>
    </row>
    <row r="14" spans="1:13">
      <c r="A14" s="13"/>
      <c r="B14" s="29" t="s">
        <v>15</v>
      </c>
      <c r="C14" s="29"/>
      <c r="D14" s="10">
        <f>D15+D16</f>
        <v>32177000</v>
      </c>
      <c r="E14" s="10">
        <f t="shared" si="2"/>
        <v>32177000</v>
      </c>
      <c r="F14" s="10">
        <f t="shared" si="3"/>
        <v>0</v>
      </c>
      <c r="H14" s="13"/>
      <c r="I14" s="29" t="s">
        <v>20</v>
      </c>
      <c r="J14" s="29"/>
      <c r="K14" s="10">
        <f>SUM(K15:K17)</f>
        <v>2700000</v>
      </c>
      <c r="L14" s="10">
        <f>SUM(L15:L17)</f>
        <v>3700000</v>
      </c>
      <c r="M14" s="10">
        <f t="shared" si="1"/>
        <v>-1000000</v>
      </c>
    </row>
    <row r="15" spans="1:13">
      <c r="A15" s="13"/>
      <c r="B15" s="14"/>
      <c r="C15" s="25" t="s">
        <v>66</v>
      </c>
      <c r="D15" s="10">
        <v>10000000</v>
      </c>
      <c r="E15" s="10">
        <f t="shared" si="2"/>
        <v>10000000</v>
      </c>
      <c r="F15" s="10">
        <f t="shared" si="3"/>
        <v>0</v>
      </c>
      <c r="H15" s="13"/>
      <c r="I15" s="14"/>
      <c r="J15" s="5" t="s">
        <v>22</v>
      </c>
      <c r="K15" s="10">
        <v>1200000</v>
      </c>
      <c r="L15" s="10">
        <v>1200000</v>
      </c>
      <c r="M15" s="10">
        <f t="shared" si="1"/>
        <v>0</v>
      </c>
    </row>
    <row r="16" spans="1:13">
      <c r="A16" s="13"/>
      <c r="B16" s="14"/>
      <c r="C16" s="16" t="s">
        <v>67</v>
      </c>
      <c r="D16" s="10">
        <v>22177000</v>
      </c>
      <c r="E16" s="10">
        <f t="shared" si="2"/>
        <v>22177000</v>
      </c>
      <c r="F16" s="10">
        <f t="shared" si="3"/>
        <v>0</v>
      </c>
      <c r="H16" s="13"/>
      <c r="I16" s="14"/>
      <c r="J16" s="5" t="s">
        <v>24</v>
      </c>
      <c r="K16" s="10">
        <v>0</v>
      </c>
      <c r="L16" s="10">
        <v>1000000</v>
      </c>
      <c r="M16" s="10">
        <f t="shared" si="1"/>
        <v>-1000000</v>
      </c>
    </row>
    <row r="17" spans="1:13">
      <c r="A17" s="28" t="s">
        <v>19</v>
      </c>
      <c r="B17" s="29"/>
      <c r="C17" s="29"/>
      <c r="D17" s="10">
        <f>D18</f>
        <v>20000000</v>
      </c>
      <c r="E17" s="10">
        <f t="shared" si="2"/>
        <v>20000000</v>
      </c>
      <c r="F17" s="10">
        <f t="shared" si="3"/>
        <v>0</v>
      </c>
      <c r="H17" s="13"/>
      <c r="I17" s="14"/>
      <c r="J17" s="16" t="s">
        <v>26</v>
      </c>
      <c r="K17" s="17">
        <v>1500000</v>
      </c>
      <c r="L17" s="17">
        <v>1500000</v>
      </c>
      <c r="M17" s="10">
        <f t="shared" si="1"/>
        <v>0</v>
      </c>
    </row>
    <row r="18" spans="1:13">
      <c r="A18" s="38"/>
      <c r="B18" s="29" t="s">
        <v>21</v>
      </c>
      <c r="C18" s="29"/>
      <c r="D18" s="10">
        <f>SUM(D19)</f>
        <v>20000000</v>
      </c>
      <c r="E18" s="10">
        <f t="shared" si="2"/>
        <v>20000000</v>
      </c>
      <c r="F18" s="10">
        <f t="shared" si="3"/>
        <v>0</v>
      </c>
      <c r="H18" s="13"/>
      <c r="I18" s="29" t="s">
        <v>28</v>
      </c>
      <c r="J18" s="29"/>
      <c r="K18" s="10">
        <f>SUM(K19:K22)</f>
        <v>12240000</v>
      </c>
      <c r="L18" s="10">
        <f>SUM(L19:L22)</f>
        <v>15240000</v>
      </c>
      <c r="M18" s="10">
        <f t="shared" si="1"/>
        <v>-3000000</v>
      </c>
    </row>
    <row r="19" spans="1:13">
      <c r="A19" s="39"/>
      <c r="B19" s="14"/>
      <c r="C19" s="14" t="s">
        <v>23</v>
      </c>
      <c r="D19" s="18">
        <v>20000000</v>
      </c>
      <c r="E19" s="10">
        <f t="shared" si="2"/>
        <v>20000000</v>
      </c>
      <c r="F19" s="10">
        <f t="shared" si="3"/>
        <v>0</v>
      </c>
      <c r="H19" s="13"/>
      <c r="I19" s="14"/>
      <c r="J19" s="5" t="s">
        <v>30</v>
      </c>
      <c r="K19" s="10">
        <v>1000000</v>
      </c>
      <c r="L19" s="10">
        <v>1000000</v>
      </c>
      <c r="M19" s="10">
        <f t="shared" si="1"/>
        <v>0</v>
      </c>
    </row>
    <row r="20" spans="1:13">
      <c r="A20" s="28" t="s">
        <v>25</v>
      </c>
      <c r="B20" s="29"/>
      <c r="C20" s="29"/>
      <c r="D20" s="10">
        <f>D21</f>
        <v>13330364</v>
      </c>
      <c r="E20" s="10">
        <f t="shared" si="2"/>
        <v>13330364</v>
      </c>
      <c r="F20" s="10">
        <f t="shared" si="3"/>
        <v>0</v>
      </c>
      <c r="H20" s="13"/>
      <c r="I20" s="14"/>
      <c r="J20" s="5" t="s">
        <v>32</v>
      </c>
      <c r="K20" s="10">
        <v>5500000</v>
      </c>
      <c r="L20" s="10">
        <v>7500000</v>
      </c>
      <c r="M20" s="10">
        <f t="shared" si="1"/>
        <v>-2000000</v>
      </c>
    </row>
    <row r="21" spans="1:13">
      <c r="A21" s="13"/>
      <c r="B21" s="29" t="s">
        <v>27</v>
      </c>
      <c r="C21" s="29"/>
      <c r="D21" s="10">
        <f>D22</f>
        <v>13330364</v>
      </c>
      <c r="E21" s="10">
        <f t="shared" si="2"/>
        <v>13330364</v>
      </c>
      <c r="F21" s="10">
        <f t="shared" si="3"/>
        <v>0</v>
      </c>
      <c r="H21" s="13"/>
      <c r="I21" s="14"/>
      <c r="J21" s="5" t="s">
        <v>34</v>
      </c>
      <c r="K21" s="10">
        <v>3740000</v>
      </c>
      <c r="L21" s="10">
        <v>4740000</v>
      </c>
      <c r="M21" s="10">
        <f t="shared" si="1"/>
        <v>-1000000</v>
      </c>
    </row>
    <row r="22" spans="1:13">
      <c r="A22" s="13"/>
      <c r="B22" s="14"/>
      <c r="C22" s="16" t="s">
        <v>29</v>
      </c>
      <c r="D22" s="10">
        <v>13330364</v>
      </c>
      <c r="E22" s="10">
        <f t="shared" si="2"/>
        <v>13330364</v>
      </c>
      <c r="F22" s="10">
        <f t="shared" si="3"/>
        <v>0</v>
      </c>
      <c r="H22" s="13"/>
      <c r="I22" s="14"/>
      <c r="J22" s="5" t="s">
        <v>36</v>
      </c>
      <c r="K22" s="10">
        <v>2000000</v>
      </c>
      <c r="L22" s="10">
        <v>2000000</v>
      </c>
      <c r="M22" s="10">
        <f t="shared" si="1"/>
        <v>0</v>
      </c>
    </row>
    <row r="23" spans="1:13">
      <c r="A23" s="28" t="s">
        <v>31</v>
      </c>
      <c r="B23" s="29"/>
      <c r="C23" s="29"/>
      <c r="D23" s="10">
        <f>D24</f>
        <v>1250000</v>
      </c>
      <c r="E23" s="10">
        <f t="shared" si="2"/>
        <v>1250000</v>
      </c>
      <c r="F23" s="10">
        <f t="shared" si="3"/>
        <v>0</v>
      </c>
      <c r="H23" s="28" t="s">
        <v>38</v>
      </c>
      <c r="I23" s="29"/>
      <c r="J23" s="29"/>
      <c r="K23" s="10">
        <f>K24</f>
        <v>7000000</v>
      </c>
      <c r="L23" s="10">
        <f>L24</f>
        <v>7000000</v>
      </c>
      <c r="M23" s="10">
        <f t="shared" si="1"/>
        <v>0</v>
      </c>
    </row>
    <row r="24" spans="1:13">
      <c r="A24" s="13"/>
      <c r="B24" s="29" t="s">
        <v>33</v>
      </c>
      <c r="C24" s="29"/>
      <c r="D24" s="10">
        <f>SUM(D25:D26)</f>
        <v>1250000</v>
      </c>
      <c r="E24" s="10">
        <f t="shared" si="2"/>
        <v>1250000</v>
      </c>
      <c r="F24" s="10">
        <f t="shared" si="3"/>
        <v>0</v>
      </c>
      <c r="H24" s="21"/>
      <c r="I24" s="29" t="s">
        <v>39</v>
      </c>
      <c r="J24" s="29"/>
      <c r="K24" s="10">
        <f>K25+K26+K27</f>
        <v>7000000</v>
      </c>
      <c r="L24" s="10">
        <f>SUM(L25:L27)</f>
        <v>7000000</v>
      </c>
      <c r="M24" s="10">
        <f t="shared" si="1"/>
        <v>0</v>
      </c>
    </row>
    <row r="25" spans="1:13">
      <c r="A25" s="13"/>
      <c r="B25" s="14"/>
      <c r="C25" s="5" t="s">
        <v>35</v>
      </c>
      <c r="D25" s="10">
        <v>50000</v>
      </c>
      <c r="E25" s="10">
        <f t="shared" si="2"/>
        <v>50000</v>
      </c>
      <c r="F25" s="10">
        <f t="shared" si="3"/>
        <v>0</v>
      </c>
      <c r="H25" s="13"/>
      <c r="I25" s="14"/>
      <c r="J25" s="5" t="s">
        <v>40</v>
      </c>
      <c r="K25" s="10">
        <v>1000000</v>
      </c>
      <c r="L25" s="10">
        <v>1000000</v>
      </c>
      <c r="M25" s="10">
        <f t="shared" si="1"/>
        <v>0</v>
      </c>
    </row>
    <row r="26" spans="1:13">
      <c r="A26" s="19"/>
      <c r="B26" s="20"/>
      <c r="C26" s="5" t="s">
        <v>37</v>
      </c>
      <c r="D26" s="10">
        <v>1200000</v>
      </c>
      <c r="E26" s="10">
        <f t="shared" si="2"/>
        <v>1200000</v>
      </c>
      <c r="F26" s="10">
        <f t="shared" si="3"/>
        <v>0</v>
      </c>
      <c r="H26" s="13"/>
      <c r="I26" s="14"/>
      <c r="J26" s="16" t="s">
        <v>41</v>
      </c>
      <c r="K26" s="17">
        <v>5000000</v>
      </c>
      <c r="L26" s="17">
        <v>5000000</v>
      </c>
      <c r="M26" s="10">
        <f t="shared" si="1"/>
        <v>0</v>
      </c>
    </row>
    <row r="27" spans="1:13">
      <c r="H27" s="13"/>
      <c r="I27" s="14"/>
      <c r="J27" s="16" t="s">
        <v>42</v>
      </c>
      <c r="K27" s="17">
        <v>1000000</v>
      </c>
      <c r="L27" s="17">
        <v>1000000</v>
      </c>
      <c r="M27" s="10">
        <f t="shared" si="1"/>
        <v>0</v>
      </c>
    </row>
    <row r="28" spans="1:13">
      <c r="H28" s="28" t="s">
        <v>43</v>
      </c>
      <c r="I28" s="29"/>
      <c r="J28" s="29"/>
      <c r="K28" s="10">
        <f>K29+K35</f>
        <v>38620000</v>
      </c>
      <c r="L28" s="10">
        <f>L29+L35</f>
        <v>38620000</v>
      </c>
      <c r="M28" s="10">
        <f t="shared" si="1"/>
        <v>0</v>
      </c>
    </row>
    <row r="29" spans="1:13">
      <c r="H29" s="13"/>
      <c r="I29" s="29" t="s">
        <v>44</v>
      </c>
      <c r="J29" s="29"/>
      <c r="K29" s="10">
        <f>K30+K31+K32+K33+K34</f>
        <v>30460000</v>
      </c>
      <c r="L29" s="10">
        <f>L30+L31+L32+L33+L34</f>
        <v>30460000</v>
      </c>
      <c r="M29" s="10">
        <f t="shared" si="1"/>
        <v>0</v>
      </c>
    </row>
    <row r="30" spans="1:13">
      <c r="H30" s="13"/>
      <c r="I30" s="14"/>
      <c r="J30" s="5" t="s">
        <v>45</v>
      </c>
      <c r="K30" s="10">
        <v>12000000</v>
      </c>
      <c r="L30" s="10">
        <v>12000000</v>
      </c>
      <c r="M30" s="10">
        <f t="shared" si="1"/>
        <v>0</v>
      </c>
    </row>
    <row r="31" spans="1:13">
      <c r="H31" s="13"/>
      <c r="I31" s="14"/>
      <c r="J31" s="5" t="s">
        <v>46</v>
      </c>
      <c r="K31" s="10">
        <v>5500000</v>
      </c>
      <c r="L31" s="10">
        <v>5500000</v>
      </c>
      <c r="M31" s="10">
        <f t="shared" si="1"/>
        <v>0</v>
      </c>
    </row>
    <row r="32" spans="1:13">
      <c r="H32" s="13"/>
      <c r="I32" s="14"/>
      <c r="J32" s="5" t="s">
        <v>47</v>
      </c>
      <c r="K32" s="10">
        <v>4000000</v>
      </c>
      <c r="L32" s="10">
        <v>4000000</v>
      </c>
      <c r="M32" s="10">
        <f t="shared" si="1"/>
        <v>0</v>
      </c>
    </row>
    <row r="33" spans="8:13">
      <c r="H33" s="13"/>
      <c r="I33" s="14"/>
      <c r="J33" s="16" t="s">
        <v>48</v>
      </c>
      <c r="K33" s="17">
        <v>2000000</v>
      </c>
      <c r="L33" s="17">
        <v>2000000</v>
      </c>
      <c r="M33" s="10">
        <f t="shared" si="1"/>
        <v>0</v>
      </c>
    </row>
    <row r="34" spans="8:13">
      <c r="H34" s="13"/>
      <c r="I34" s="14"/>
      <c r="J34" s="16" t="s">
        <v>49</v>
      </c>
      <c r="K34" s="17">
        <v>6960000</v>
      </c>
      <c r="L34" s="17">
        <v>6960000</v>
      </c>
      <c r="M34" s="10">
        <f t="shared" si="1"/>
        <v>0</v>
      </c>
    </row>
    <row r="35" spans="8:13">
      <c r="H35" s="13"/>
      <c r="I35" s="28" t="s">
        <v>50</v>
      </c>
      <c r="J35" s="28"/>
      <c r="K35" s="10">
        <f>K36+K37+K38</f>
        <v>8160000</v>
      </c>
      <c r="L35" s="10">
        <f>L36+L37+L38</f>
        <v>8160000</v>
      </c>
      <c r="M35" s="10">
        <f t="shared" si="1"/>
        <v>0</v>
      </c>
    </row>
    <row r="36" spans="8:13">
      <c r="H36" s="13"/>
      <c r="I36" s="14"/>
      <c r="J36" s="26" t="s">
        <v>65</v>
      </c>
      <c r="K36" s="10">
        <v>4760000</v>
      </c>
      <c r="L36" s="10">
        <v>2760000</v>
      </c>
      <c r="M36" s="10">
        <f t="shared" si="1"/>
        <v>2000000</v>
      </c>
    </row>
    <row r="37" spans="8:13">
      <c r="H37" s="13"/>
      <c r="I37" s="14"/>
      <c r="J37" s="24" t="s">
        <v>64</v>
      </c>
      <c r="K37" s="10">
        <v>2400000</v>
      </c>
      <c r="L37" s="10">
        <v>2400000</v>
      </c>
      <c r="M37" s="10">
        <f t="shared" si="1"/>
        <v>0</v>
      </c>
    </row>
    <row r="38" spans="8:13">
      <c r="H38" s="13"/>
      <c r="I38" s="14"/>
      <c r="J38" s="24" t="s">
        <v>68</v>
      </c>
      <c r="K38" s="10">
        <v>1000000</v>
      </c>
      <c r="L38" s="10">
        <v>3000000</v>
      </c>
      <c r="M38" s="10">
        <f t="shared" si="1"/>
        <v>-2000000</v>
      </c>
    </row>
    <row r="39" spans="8:13" ht="16.5">
      <c r="H39" s="40" t="s">
        <v>51</v>
      </c>
      <c r="I39" s="41"/>
      <c r="J39" s="42"/>
      <c r="K39" s="17">
        <f>K40</f>
        <v>493000</v>
      </c>
      <c r="L39" s="17">
        <f>L40</f>
        <v>493000</v>
      </c>
      <c r="M39" s="10">
        <f t="shared" si="1"/>
        <v>0</v>
      </c>
    </row>
    <row r="40" spans="8:13">
      <c r="H40" s="13"/>
      <c r="I40" s="40" t="s">
        <v>52</v>
      </c>
      <c r="J40" s="29"/>
      <c r="K40" s="17">
        <f>K41</f>
        <v>493000</v>
      </c>
      <c r="L40" s="17">
        <f>L41</f>
        <v>493000</v>
      </c>
      <c r="M40" s="10">
        <f t="shared" si="1"/>
        <v>0</v>
      </c>
    </row>
    <row r="41" spans="8:13">
      <c r="H41" s="13"/>
      <c r="I41" s="14"/>
      <c r="J41" s="14" t="s">
        <v>53</v>
      </c>
      <c r="K41" s="17">
        <v>493000</v>
      </c>
      <c r="L41" s="17">
        <v>493000</v>
      </c>
      <c r="M41" s="10">
        <f t="shared" si="1"/>
        <v>0</v>
      </c>
    </row>
    <row r="42" spans="8:13" ht="16.5">
      <c r="H42" s="40" t="s">
        <v>54</v>
      </c>
      <c r="I42" s="41"/>
      <c r="J42" s="42"/>
      <c r="K42" s="17">
        <f>K43</f>
        <v>3926464</v>
      </c>
      <c r="L42" s="17">
        <f>L43</f>
        <v>3926464</v>
      </c>
      <c r="M42" s="10">
        <f>K42-L42</f>
        <v>0</v>
      </c>
    </row>
    <row r="43" spans="8:13">
      <c r="H43" s="13"/>
      <c r="I43" s="40" t="s">
        <v>55</v>
      </c>
      <c r="J43" s="29"/>
      <c r="K43" s="17">
        <f>K44</f>
        <v>3926464</v>
      </c>
      <c r="L43" s="17">
        <f>L44</f>
        <v>3926464</v>
      </c>
      <c r="M43" s="10">
        <f t="shared" si="1"/>
        <v>0</v>
      </c>
    </row>
    <row r="44" spans="8:13">
      <c r="H44" s="19"/>
      <c r="I44" s="20"/>
      <c r="J44" s="20" t="s">
        <v>56</v>
      </c>
      <c r="K44" s="10">
        <v>3926464</v>
      </c>
      <c r="L44" s="10">
        <v>3926464</v>
      </c>
      <c r="M44" s="10">
        <f t="shared" si="1"/>
        <v>0</v>
      </c>
    </row>
  </sheetData>
  <mergeCells count="33">
    <mergeCell ref="I35:J35"/>
    <mergeCell ref="H39:J39"/>
    <mergeCell ref="I40:J40"/>
    <mergeCell ref="H42:J42"/>
    <mergeCell ref="I43:J43"/>
    <mergeCell ref="I29:J29"/>
    <mergeCell ref="A17:C17"/>
    <mergeCell ref="I14:J14"/>
    <mergeCell ref="A18:A19"/>
    <mergeCell ref="B18:C18"/>
    <mergeCell ref="A20:C20"/>
    <mergeCell ref="B21:C21"/>
    <mergeCell ref="I18:J18"/>
    <mergeCell ref="A23:C23"/>
    <mergeCell ref="B24:C24"/>
    <mergeCell ref="H23:J23"/>
    <mergeCell ref="I24:J24"/>
    <mergeCell ref="H28:J28"/>
    <mergeCell ref="B14:C14"/>
    <mergeCell ref="A1:M1"/>
    <mergeCell ref="A3:C3"/>
    <mergeCell ref="D3:D4"/>
    <mergeCell ref="E3:E4"/>
    <mergeCell ref="F3:F4"/>
    <mergeCell ref="H3:J3"/>
    <mergeCell ref="K3:K4"/>
    <mergeCell ref="L3:L4"/>
    <mergeCell ref="M3:M4"/>
    <mergeCell ref="A6:C6"/>
    <mergeCell ref="H6:J6"/>
    <mergeCell ref="B7:C7"/>
    <mergeCell ref="I7:J7"/>
    <mergeCell ref="A13:C13"/>
  </mergeCells>
  <phoneticPr fontId="1" type="noConversion"/>
  <pageMargins left="0.37" right="0.19" top="0.49" bottom="0.4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예산총괄표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System</cp:lastModifiedBy>
  <cp:lastPrinted>2014-11-17T09:31:29Z</cp:lastPrinted>
  <dcterms:created xsi:type="dcterms:W3CDTF">2013-12-20T03:39:25Z</dcterms:created>
  <dcterms:modified xsi:type="dcterms:W3CDTF">2014-12-03T05:43:05Z</dcterms:modified>
</cp:coreProperties>
</file>